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udget\2022\"/>
    </mc:Choice>
  </mc:AlternateContent>
  <xr:revisionPtr revIDLastSave="0" documentId="8_{1E385F15-E8AA-42E1-A5A3-4EAC9FC82629}" xr6:coauthVersionLast="47" xr6:coauthVersionMax="47" xr10:uidLastSave="{00000000-0000-0000-0000-000000000000}"/>
  <bookViews>
    <workbookView xWindow="-26400" yWindow="2280" windowWidth="21525" windowHeight="11355" xr2:uid="{B03B374A-94A0-4EA5-9A8C-2D8C09AA97DA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D9" i="1"/>
  <c r="B9" i="1"/>
  <c r="I35" i="1"/>
  <c r="G35" i="1"/>
  <c r="E35" i="1"/>
  <c r="D35" i="1"/>
  <c r="I34" i="1"/>
  <c r="G34" i="1"/>
  <c r="E34" i="1"/>
  <c r="D34" i="1"/>
  <c r="I33" i="1"/>
  <c r="G33" i="1"/>
  <c r="E33" i="1"/>
  <c r="D33" i="1"/>
  <c r="I9" i="1"/>
  <c r="I36" i="1" s="1"/>
  <c r="G9" i="1"/>
  <c r="G36" i="1" s="1"/>
  <c r="E36" i="1"/>
  <c r="D36" i="1"/>
  <c r="B28" i="1"/>
  <c r="E39" i="1" l="1"/>
  <c r="G28" i="1"/>
  <c r="G39" i="1"/>
  <c r="I39" i="1"/>
  <c r="D39" i="1"/>
  <c r="C29" i="1"/>
  <c r="B29" i="1"/>
  <c r="D28" i="1"/>
  <c r="D29" i="1" s="1"/>
  <c r="E28" i="1"/>
  <c r="I28" i="1"/>
</calcChain>
</file>

<file path=xl/sharedStrings.xml><?xml version="1.0" encoding="utf-8"?>
<sst xmlns="http://schemas.openxmlformats.org/spreadsheetml/2006/main" count="67" uniqueCount="65">
  <si>
    <t>Department  / Account Number</t>
  </si>
  <si>
    <t>2020 Budget</t>
  </si>
  <si>
    <t>2021 Budget</t>
  </si>
  <si>
    <t>2022 proposed Dept. Budget</t>
  </si>
  <si>
    <t>2022 BOS Budget</t>
  </si>
  <si>
    <t>Date of BOS approval</t>
  </si>
  <si>
    <t>2022 BudCom Budget</t>
  </si>
  <si>
    <t>Date of BudCom approval</t>
  </si>
  <si>
    <t>2022 Debault Budget</t>
  </si>
  <si>
    <t xml:space="preserve">Comments &amp; Supporting Formulas </t>
  </si>
  <si>
    <t>4130.10 Selectmen</t>
  </si>
  <si>
    <t>ex-110 Selectmen's Administator Salary</t>
  </si>
  <si>
    <t>ex-111 Land Use/Assessing Admin Salary</t>
  </si>
  <si>
    <t xml:space="preserve">$25 per hour - includes Cola </t>
  </si>
  <si>
    <t>ex-112 Recording Secretary</t>
  </si>
  <si>
    <t>Robert Half</t>
  </si>
  <si>
    <t>ex-110 Finace Director Salary</t>
  </si>
  <si>
    <t xml:space="preserve">4.4 % Cola </t>
  </si>
  <si>
    <t>ex-130 Salary Selectmen</t>
  </si>
  <si>
    <t>4.4% Cola ($296.00 per month, per Selectperson)</t>
  </si>
  <si>
    <t>Total Salary</t>
  </si>
  <si>
    <t>totals are autofilled</t>
  </si>
  <si>
    <t>ex-341 Telephone</t>
  </si>
  <si>
    <t>.5 % Increase</t>
  </si>
  <si>
    <t>ex-349 Software/Support Contracts</t>
  </si>
  <si>
    <t>Avitar Assessing, Intuit, MRI</t>
  </si>
  <si>
    <t>ex-390 Prof Serv</t>
  </si>
  <si>
    <t>Additional Office help</t>
  </si>
  <si>
    <t xml:space="preserve">ex-391 Digitize Tax Maps </t>
  </si>
  <si>
    <t>CAI Technologies</t>
  </si>
  <si>
    <t>ex-393 Background Checks</t>
  </si>
  <si>
    <t xml:space="preserve">ex-430 Equipment Repair </t>
  </si>
  <si>
    <t xml:space="preserve">Porter Office Machines Service Contract </t>
  </si>
  <si>
    <t>ex-530 Advertising</t>
  </si>
  <si>
    <t>ex-550 Printing Expenses</t>
  </si>
  <si>
    <t>ex-560 Dues &amp; Sub</t>
  </si>
  <si>
    <t>ex-610 General Supplies</t>
  </si>
  <si>
    <t>Fire Dept., Copy paper, water, cleaning</t>
  </si>
  <si>
    <t>ex-625 Postage</t>
  </si>
  <si>
    <t>ex-670 Books and Periodicals</t>
  </si>
  <si>
    <t>Lexis Nexis (RSA updates)</t>
  </si>
  <si>
    <t>ex-740 Equipment</t>
  </si>
  <si>
    <t>Porter Office Machines Rental Contract (copies)</t>
  </si>
  <si>
    <t>ex-742 Tax Lien Expense</t>
  </si>
  <si>
    <t>ex-810 Training</t>
  </si>
  <si>
    <t>ex-821 Mileage Reimbursement</t>
  </si>
  <si>
    <t>ex-829 Safety Training</t>
  </si>
  <si>
    <t>ex-830 Recording Fees</t>
  </si>
  <si>
    <t>4130.10 Selectmen, total</t>
  </si>
  <si>
    <t>totals are autofilled and do NOT include "Personnel" dollars</t>
  </si>
  <si>
    <t>% increase vs previous year</t>
  </si>
  <si>
    <t>Personnel (Selectmen)</t>
  </si>
  <si>
    <t># of F/T employees elegible for insurance?</t>
  </si>
  <si>
    <t>per-210 Health/Dental Town's Contribution</t>
  </si>
  <si>
    <r>
      <t xml:space="preserve">Health/Dental rate </t>
    </r>
    <r>
      <rPr>
        <b/>
        <sz val="10"/>
        <rFont val="Times New Roman"/>
        <family val="1"/>
      </rPr>
      <t>x</t>
    </r>
    <r>
      <rPr>
        <sz val="10"/>
        <rFont val="Times New Roman"/>
        <family val="1"/>
      </rPr>
      <t xml:space="preserve"> # of elegible employees</t>
    </r>
  </si>
  <si>
    <t>per-211 Life Premiums</t>
  </si>
  <si>
    <t>Life insurance premium x # of elegible employees</t>
  </si>
  <si>
    <r>
      <rPr>
        <b/>
        <sz val="10"/>
        <rFont val="Times New Roman"/>
        <family val="1"/>
      </rPr>
      <t>per-</t>
    </r>
    <r>
      <rPr>
        <sz val="10"/>
        <rFont val="Times New Roman"/>
        <family val="1"/>
      </rPr>
      <t>212 STD Premiums</t>
    </r>
  </si>
  <si>
    <t>STD premium x # of elegible employees</t>
  </si>
  <si>
    <t>per-220 FICA/Medi Town's Contribution</t>
  </si>
  <si>
    <t>FICA/Medicare rate x total salary</t>
  </si>
  <si>
    <t>per-250 Unemployment</t>
  </si>
  <si>
    <t>?</t>
  </si>
  <si>
    <t>per-260 Workman's Compensation</t>
  </si>
  <si>
    <t>Personnel,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</si>
</sst>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mm/dd/yy;@"/>
    <numFmt numFmtId="165" formatCode="0.0%"/>
  </numFmts>
  <fonts count="4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theme="0"/>
      <name val="Times New Roman"/>
      <family val="1"/>
    </font>
    <font>
      <sz val="1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2" fontId="2" fillId="2" borderId="2" xfId="0" applyNumberFormat="1" applyFont="1" applyFill="1" applyBorder="1" applyAlignment="1">
      <alignment horizontal="center" vertical="center" wrapText="1"/>
    </xf>
    <xf numFmtId="42" fontId="2" fillId="3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2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9" fontId="1" fillId="0" borderId="4" xfId="0" applyNumberFormat="1" applyFont="1" applyBorder="1" applyAlignment="1">
      <alignment vertical="center" wrapText="1"/>
    </xf>
    <xf numFmtId="42" fontId="3" fillId="0" borderId="5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center" vertical="center"/>
    </xf>
    <xf numFmtId="42" fontId="3" fillId="0" borderId="6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42" fontId="3" fillId="0" borderId="8" xfId="0" applyNumberFormat="1" applyFont="1" applyBorder="1" applyAlignment="1">
      <alignment vertical="center"/>
    </xf>
    <xf numFmtId="42" fontId="3" fillId="6" borderId="8" xfId="0" applyNumberFormat="1" applyFont="1" applyFill="1" applyBorder="1" applyAlignment="1">
      <alignment vertical="center"/>
    </xf>
    <xf numFmtId="164" fontId="3" fillId="0" borderId="8" xfId="0" applyNumberFormat="1" applyFont="1" applyBorder="1" applyAlignment="1">
      <alignment horizontal="center" vertical="center"/>
    </xf>
    <xf numFmtId="10" fontId="3" fillId="6" borderId="9" xfId="0" applyNumberFormat="1" applyFont="1" applyFill="1" applyBorder="1" applyAlignment="1">
      <alignment vertical="center" wrapText="1"/>
    </xf>
    <xf numFmtId="42" fontId="3" fillId="6" borderId="9" xfId="0" applyNumberFormat="1" applyFont="1" applyFill="1" applyBorder="1" applyAlignment="1">
      <alignment vertical="center" wrapText="1"/>
    </xf>
    <xf numFmtId="49" fontId="1" fillId="0" borderId="7" xfId="0" applyNumberFormat="1" applyFont="1" applyBorder="1" applyAlignment="1">
      <alignment horizontal="right" vertical="center" wrapText="1"/>
    </xf>
    <xf numFmtId="42" fontId="1" fillId="0" borderId="8" xfId="0" applyNumberFormat="1" applyFont="1" applyBorder="1" applyAlignment="1">
      <alignment vertical="center"/>
    </xf>
    <xf numFmtId="42" fontId="1" fillId="7" borderId="8" xfId="0" applyNumberFormat="1" applyFont="1" applyFill="1" applyBorder="1" applyAlignment="1">
      <alignment vertical="center"/>
    </xf>
    <xf numFmtId="42" fontId="1" fillId="8" borderId="8" xfId="0" applyNumberFormat="1" applyFont="1" applyFill="1" applyBorder="1" applyAlignment="1">
      <alignment vertical="center"/>
    </xf>
    <xf numFmtId="164" fontId="1" fillId="0" borderId="8" xfId="0" applyNumberFormat="1" applyFont="1" applyBorder="1" applyAlignment="1">
      <alignment horizontal="center" vertical="center"/>
    </xf>
    <xf numFmtId="42" fontId="1" fillId="9" borderId="8" xfId="0" applyNumberFormat="1" applyFont="1" applyFill="1" applyBorder="1" applyAlignment="1">
      <alignment vertical="center"/>
    </xf>
    <xf numFmtId="42" fontId="1" fillId="10" borderId="8" xfId="0" applyNumberFormat="1" applyFont="1" applyFill="1" applyBorder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42" fontId="3" fillId="0" borderId="0" xfId="0" applyNumberFormat="1" applyFont="1" applyAlignment="1">
      <alignment vertical="center" wrapText="1"/>
    </xf>
    <xf numFmtId="42" fontId="2" fillId="2" borderId="8" xfId="0" applyNumberFormat="1" applyFont="1" applyFill="1" applyBorder="1" applyAlignment="1">
      <alignment vertical="center"/>
    </xf>
    <xf numFmtId="42" fontId="2" fillId="3" borderId="8" xfId="0" applyNumberFormat="1" applyFont="1" applyFill="1" applyBorder="1" applyAlignment="1">
      <alignment vertical="center"/>
    </xf>
    <xf numFmtId="164" fontId="1" fillId="6" borderId="8" xfId="0" applyNumberFormat="1" applyFont="1" applyFill="1" applyBorder="1" applyAlignment="1">
      <alignment horizontal="center" vertical="center"/>
    </xf>
    <xf numFmtId="42" fontId="2" fillId="4" borderId="8" xfId="0" applyNumberFormat="1" applyFont="1" applyFill="1" applyBorder="1" applyAlignment="1">
      <alignment vertical="center"/>
    </xf>
    <xf numFmtId="42" fontId="2" fillId="5" borderId="8" xfId="0" applyNumberFormat="1" applyFont="1" applyFill="1" applyBorder="1" applyAlignment="1">
      <alignment vertical="center"/>
    </xf>
    <xf numFmtId="165" fontId="3" fillId="0" borderId="8" xfId="0" applyNumberFormat="1" applyFont="1" applyBorder="1" applyAlignment="1">
      <alignment vertical="center"/>
    </xf>
    <xf numFmtId="10" fontId="3" fillId="0" borderId="8" xfId="0" applyNumberFormat="1" applyFont="1" applyBorder="1" applyAlignment="1">
      <alignment vertical="center"/>
    </xf>
    <xf numFmtId="42" fontId="3" fillId="0" borderId="9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2" fontId="3" fillId="0" borderId="11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horizontal="center" vertical="center"/>
    </xf>
    <xf numFmtId="42" fontId="3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2" fontId="3" fillId="0" borderId="14" xfId="0" applyNumberFormat="1" applyFont="1" applyBorder="1" applyAlignment="1">
      <alignment vertical="center"/>
    </xf>
    <xf numFmtId="42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42" fontId="3" fillId="0" borderId="15" xfId="0" applyNumberFormat="1" applyFont="1" applyBorder="1" applyAlignment="1">
      <alignment vertical="center" wrapText="1"/>
    </xf>
    <xf numFmtId="49" fontId="3" fillId="8" borderId="16" xfId="0" applyNumberFormat="1" applyFont="1" applyFill="1" applyBorder="1" applyAlignment="1">
      <alignment vertical="center" wrapText="1"/>
    </xf>
    <xf numFmtId="42" fontId="3" fillId="0" borderId="17" xfId="0" applyNumberFormat="1" applyFont="1" applyBorder="1" applyAlignment="1">
      <alignment vertical="center"/>
    </xf>
    <xf numFmtId="1" fontId="1" fillId="6" borderId="8" xfId="0" applyNumberFormat="1" applyFont="1" applyFill="1" applyBorder="1" applyAlignment="1">
      <alignment horizontal="center" vertical="center"/>
    </xf>
    <xf numFmtId="42" fontId="3" fillId="0" borderId="18" xfId="0" applyNumberFormat="1" applyFont="1" applyBorder="1" applyAlignment="1">
      <alignment vertical="center" wrapText="1"/>
    </xf>
    <xf numFmtId="42" fontId="3" fillId="0" borderId="19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vertical="center" wrapText="1"/>
    </xf>
    <xf numFmtId="42" fontId="3" fillId="0" borderId="0" xfId="0" applyNumberFormat="1" applyFont="1" applyAlignment="1">
      <alignment horizontal="center" vertical="center" wrapText="1"/>
    </xf>
    <xf numFmtId="42" fontId="1" fillId="0" borderId="0" xfId="0" applyNumberFormat="1" applyFont="1" applyAlignment="1">
      <alignment horizontal="center" vertical="center" wrapText="1"/>
    </xf>
    <xf numFmtId="49" fontId="3" fillId="11" borderId="9" xfId="0" applyNumberFormat="1" applyFont="1" applyFill="1" applyBorder="1" applyAlignment="1">
      <alignment vertical="center" wrapText="1"/>
    </xf>
    <xf numFmtId="49" fontId="1" fillId="0" borderId="20" xfId="0" applyNumberFormat="1" applyFont="1" applyBorder="1" applyAlignment="1">
      <alignment horizontal="right" vertical="center" wrapText="1"/>
    </xf>
    <xf numFmtId="42" fontId="3" fillId="0" borderId="21" xfId="0" applyNumberFormat="1" applyFont="1" applyBorder="1" applyAlignment="1">
      <alignment vertical="center"/>
    </xf>
    <xf numFmtId="42" fontId="1" fillId="7" borderId="21" xfId="0" applyNumberFormat="1" applyFont="1" applyFill="1" applyBorder="1" applyAlignment="1">
      <alignment vertical="center"/>
    </xf>
    <xf numFmtId="42" fontId="1" fillId="8" borderId="21" xfId="0" applyNumberFormat="1" applyFont="1" applyFill="1" applyBorder="1" applyAlignment="1">
      <alignment vertical="center"/>
    </xf>
    <xf numFmtId="164" fontId="1" fillId="0" borderId="21" xfId="0" applyNumberFormat="1" applyFont="1" applyBorder="1" applyAlignment="1">
      <alignment horizontal="center" vertical="center"/>
    </xf>
    <xf numFmtId="42" fontId="1" fillId="9" borderId="21" xfId="0" applyNumberFormat="1" applyFont="1" applyFill="1" applyBorder="1" applyAlignment="1">
      <alignment vertical="center"/>
    </xf>
    <xf numFmtId="42" fontId="1" fillId="10" borderId="21" xfId="0" applyNumberFormat="1" applyFont="1" applyFill="1" applyBorder="1" applyAlignment="1">
      <alignment vertical="center"/>
    </xf>
    <xf numFmtId="42" fontId="3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022%20BOS%20Worksheets%20-%20Master%2011-17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; do not revise!"/>
      <sheetName val="Budget Summary"/>
      <sheetName val="Selectmen"/>
      <sheetName val="Town Clerk"/>
      <sheetName val="Voter &amp; Patriotic"/>
      <sheetName val="Tax Collector"/>
      <sheetName val="Treasury"/>
      <sheetName val="Planning Board"/>
      <sheetName val="Zoning Board"/>
      <sheetName val="Governments Bldgs"/>
      <sheetName val="Cemeteries"/>
      <sheetName val="Heritage"/>
      <sheetName val="Police - Animal Control"/>
      <sheetName val="Fire Department"/>
      <sheetName val="Police"/>
      <sheetName val="Inspections"/>
      <sheetName val="Highway"/>
      <sheetName val="Health"/>
      <sheetName val="Library"/>
      <sheetName val="Recreation"/>
      <sheetName val="Conservation"/>
      <sheetName val="Forestry"/>
    </sheetNames>
    <sheetDataSet>
      <sheetData sheetId="0">
        <row r="9">
          <cell r="C9">
            <v>7.6499999999999999E-2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29DAA-906E-4D88-89E0-ADC1EBCC071C}">
  <dimension ref="A1:L39"/>
  <sheetViews>
    <sheetView tabSelected="1" workbookViewId="0">
      <selection activeCell="N8" sqref="N8"/>
    </sheetView>
  </sheetViews>
  <sheetFormatPr defaultRowHeight="15" x14ac:dyDescent="0.25"/>
  <cols>
    <col min="1" max="1" width="22.5703125" customWidth="1"/>
    <col min="2" max="5" width="9.5703125" bestFit="1" customWidth="1"/>
    <col min="10" max="10" width="35.5703125" customWidth="1"/>
  </cols>
  <sheetData>
    <row r="1" spans="1:12" ht="51.75" thickBot="1" x14ac:dyDescent="0.3">
      <c r="A1" s="2" t="s">
        <v>0</v>
      </c>
      <c r="B1" s="3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6" t="s">
        <v>6</v>
      </c>
      <c r="H1" s="7" t="s">
        <v>7</v>
      </c>
      <c r="I1" s="8" t="s">
        <v>8</v>
      </c>
      <c r="J1" s="9" t="s">
        <v>9</v>
      </c>
      <c r="K1" s="10"/>
    </row>
    <row r="2" spans="1:12" ht="15.75" thickBot="1" x14ac:dyDescent="0.3">
      <c r="A2" s="11"/>
      <c r="B2" s="12"/>
      <c r="C2" s="12"/>
      <c r="D2" s="13"/>
      <c r="E2" s="13"/>
      <c r="F2" s="14"/>
      <c r="G2" s="12"/>
      <c r="H2" s="14"/>
      <c r="I2" s="12"/>
      <c r="J2" s="1"/>
      <c r="K2" s="1"/>
      <c r="L2" s="69"/>
    </row>
    <row r="3" spans="1:12" x14ac:dyDescent="0.25">
      <c r="A3" s="15" t="s">
        <v>10</v>
      </c>
      <c r="B3" s="16"/>
      <c r="C3" s="16"/>
      <c r="D3" s="16"/>
      <c r="E3" s="16"/>
      <c r="F3" s="17"/>
      <c r="G3" s="16"/>
      <c r="H3" s="17"/>
      <c r="I3" s="16"/>
      <c r="J3" s="18"/>
      <c r="K3" s="67"/>
      <c r="L3" s="69"/>
    </row>
    <row r="4" spans="1:12" ht="25.5" x14ac:dyDescent="0.25">
      <c r="A4" s="19" t="s">
        <v>11</v>
      </c>
      <c r="B4" s="20">
        <v>71053</v>
      </c>
      <c r="C4" s="20">
        <v>33900</v>
      </c>
      <c r="D4" s="21">
        <v>35392</v>
      </c>
      <c r="E4" s="21">
        <v>45207</v>
      </c>
      <c r="F4" s="22"/>
      <c r="G4" s="21">
        <v>0</v>
      </c>
      <c r="H4" s="22"/>
      <c r="I4" s="21">
        <v>0</v>
      </c>
      <c r="J4" s="23">
        <v>4.3999999999999997E-2</v>
      </c>
      <c r="K4" s="67"/>
      <c r="L4" s="69"/>
    </row>
    <row r="5" spans="1:12" ht="25.5" x14ac:dyDescent="0.25">
      <c r="A5" s="19" t="s">
        <v>12</v>
      </c>
      <c r="B5" s="20">
        <v>45500</v>
      </c>
      <c r="C5" s="20">
        <v>35272</v>
      </c>
      <c r="D5" s="21">
        <v>41600</v>
      </c>
      <c r="E5" s="21">
        <v>41600</v>
      </c>
      <c r="F5" s="22"/>
      <c r="G5" s="21">
        <v>0</v>
      </c>
      <c r="H5" s="22"/>
      <c r="I5" s="21">
        <v>0</v>
      </c>
      <c r="J5" s="24" t="s">
        <v>13</v>
      </c>
      <c r="K5" s="67"/>
      <c r="L5" s="69"/>
    </row>
    <row r="6" spans="1:12" x14ac:dyDescent="0.25">
      <c r="A6" s="19" t="s">
        <v>14</v>
      </c>
      <c r="B6" s="20">
        <v>5000</v>
      </c>
      <c r="C6" s="20">
        <v>8000</v>
      </c>
      <c r="D6" s="21">
        <v>8500</v>
      </c>
      <c r="E6" s="21">
        <v>8500</v>
      </c>
      <c r="F6" s="22"/>
      <c r="G6" s="21">
        <v>0</v>
      </c>
      <c r="H6" s="22"/>
      <c r="I6" s="21">
        <v>0</v>
      </c>
      <c r="J6" s="24" t="s">
        <v>15</v>
      </c>
      <c r="K6" s="67"/>
      <c r="L6" s="69"/>
    </row>
    <row r="7" spans="1:12" ht="15.75" customHeight="1" x14ac:dyDescent="0.25">
      <c r="A7" s="19" t="s">
        <v>16</v>
      </c>
      <c r="B7" s="20"/>
      <c r="C7" s="20">
        <v>55162</v>
      </c>
      <c r="D7" s="21">
        <v>57590</v>
      </c>
      <c r="E7" s="21">
        <v>57590</v>
      </c>
      <c r="F7" s="22"/>
      <c r="G7" s="21">
        <v>0</v>
      </c>
      <c r="H7" s="22"/>
      <c r="I7" s="21">
        <v>0</v>
      </c>
      <c r="J7" s="24" t="s">
        <v>17</v>
      </c>
      <c r="K7" s="67"/>
      <c r="L7" s="69"/>
    </row>
    <row r="8" spans="1:12" ht="24.75" customHeight="1" x14ac:dyDescent="0.25">
      <c r="A8" s="19" t="s">
        <v>18</v>
      </c>
      <c r="B8" s="20">
        <v>16678</v>
      </c>
      <c r="C8" s="20">
        <v>17012</v>
      </c>
      <c r="D8" s="21">
        <v>17761</v>
      </c>
      <c r="E8" s="21">
        <v>17761</v>
      </c>
      <c r="F8" s="22"/>
      <c r="G8" s="21">
        <v>0</v>
      </c>
      <c r="H8" s="22"/>
      <c r="I8" s="21">
        <v>0</v>
      </c>
      <c r="J8" s="24" t="s">
        <v>19</v>
      </c>
      <c r="K8" s="67"/>
      <c r="L8" s="69"/>
    </row>
    <row r="9" spans="1:12" x14ac:dyDescent="0.25">
      <c r="A9" s="25" t="s">
        <v>20</v>
      </c>
      <c r="B9" s="26">
        <f>SUM(B4:B8)</f>
        <v>138231</v>
      </c>
      <c r="C9" s="26">
        <v>149346</v>
      </c>
      <c r="D9" s="27">
        <f>SUM(D4:D8)</f>
        <v>160843</v>
      </c>
      <c r="E9" s="28">
        <f>SUM(E4:E8)</f>
        <v>170658</v>
      </c>
      <c r="F9" s="29"/>
      <c r="G9" s="30">
        <f t="shared" ref="B9:I9" si="0">SUM(G4:G8)</f>
        <v>0</v>
      </c>
      <c r="H9" s="29"/>
      <c r="I9" s="31">
        <f t="shared" si="0"/>
        <v>0</v>
      </c>
      <c r="J9" s="32" t="s">
        <v>21</v>
      </c>
      <c r="K9" s="68"/>
      <c r="L9" s="69"/>
    </row>
    <row r="10" spans="1:12" x14ac:dyDescent="0.25">
      <c r="A10" s="19" t="s">
        <v>22</v>
      </c>
      <c r="B10" s="20">
        <v>8000</v>
      </c>
      <c r="C10" s="20">
        <v>8000</v>
      </c>
      <c r="D10" s="21">
        <v>8400</v>
      </c>
      <c r="E10" s="21">
        <v>8400</v>
      </c>
      <c r="F10" s="22"/>
      <c r="G10" s="21">
        <v>0</v>
      </c>
      <c r="H10" s="22"/>
      <c r="I10" s="21">
        <v>0</v>
      </c>
      <c r="J10" s="24" t="s">
        <v>23</v>
      </c>
      <c r="K10" s="67"/>
      <c r="L10" s="69"/>
    </row>
    <row r="11" spans="1:12" ht="25.5" x14ac:dyDescent="0.25">
      <c r="A11" s="19" t="s">
        <v>24</v>
      </c>
      <c r="B11" s="20">
        <v>9318</v>
      </c>
      <c r="C11" s="20">
        <v>10000</v>
      </c>
      <c r="D11" s="21">
        <v>10000</v>
      </c>
      <c r="E11" s="21">
        <v>10000</v>
      </c>
      <c r="F11" s="22"/>
      <c r="G11" s="21">
        <v>0</v>
      </c>
      <c r="H11" s="22"/>
      <c r="I11" s="21">
        <v>0</v>
      </c>
      <c r="J11" s="24" t="s">
        <v>25</v>
      </c>
      <c r="K11" s="67"/>
      <c r="L11" s="69"/>
    </row>
    <row r="12" spans="1:12" x14ac:dyDescent="0.25">
      <c r="A12" s="19" t="s">
        <v>26</v>
      </c>
      <c r="B12" s="20">
        <v>5000</v>
      </c>
      <c r="C12" s="20">
        <v>5500</v>
      </c>
      <c r="D12" s="21">
        <v>1000</v>
      </c>
      <c r="E12" s="21">
        <v>1000</v>
      </c>
      <c r="F12" s="22"/>
      <c r="G12" s="21">
        <v>0</v>
      </c>
      <c r="H12" s="22"/>
      <c r="I12" s="21">
        <v>0</v>
      </c>
      <c r="J12" s="24" t="s">
        <v>27</v>
      </c>
      <c r="K12" s="67"/>
      <c r="L12" s="69"/>
    </row>
    <row r="13" spans="1:12" x14ac:dyDescent="0.25">
      <c r="A13" s="19" t="s">
        <v>28</v>
      </c>
      <c r="B13" s="20">
        <v>3120</v>
      </c>
      <c r="C13" s="20">
        <v>3120</v>
      </c>
      <c r="D13" s="21">
        <v>3800</v>
      </c>
      <c r="E13" s="21">
        <v>3800</v>
      </c>
      <c r="F13" s="22"/>
      <c r="G13" s="21">
        <v>0</v>
      </c>
      <c r="H13" s="22"/>
      <c r="I13" s="21">
        <v>0</v>
      </c>
      <c r="J13" s="24" t="s">
        <v>29</v>
      </c>
      <c r="K13" s="67"/>
      <c r="L13" s="69"/>
    </row>
    <row r="14" spans="1:12" x14ac:dyDescent="0.25">
      <c r="A14" s="19" t="s">
        <v>30</v>
      </c>
      <c r="B14" s="20">
        <v>50</v>
      </c>
      <c r="C14" s="20">
        <v>50</v>
      </c>
      <c r="D14" s="21">
        <v>150</v>
      </c>
      <c r="E14" s="21">
        <v>150</v>
      </c>
      <c r="F14" s="22"/>
      <c r="G14" s="21">
        <v>0</v>
      </c>
      <c r="H14" s="22"/>
      <c r="I14" s="21">
        <v>0</v>
      </c>
      <c r="J14" s="24"/>
      <c r="K14" s="33"/>
    </row>
    <row r="15" spans="1:12" ht="25.5" x14ac:dyDescent="0.25">
      <c r="A15" s="19" t="s">
        <v>31</v>
      </c>
      <c r="B15" s="20">
        <v>200</v>
      </c>
      <c r="C15" s="20">
        <v>200</v>
      </c>
      <c r="D15" s="21">
        <v>350</v>
      </c>
      <c r="E15" s="21">
        <v>350</v>
      </c>
      <c r="F15" s="22"/>
      <c r="G15" s="21">
        <v>0</v>
      </c>
      <c r="H15" s="22"/>
      <c r="I15" s="21">
        <v>0</v>
      </c>
      <c r="J15" s="24" t="s">
        <v>32</v>
      </c>
      <c r="K15" s="33"/>
    </row>
    <row r="16" spans="1:12" x14ac:dyDescent="0.25">
      <c r="A16" s="19" t="s">
        <v>33</v>
      </c>
      <c r="B16" s="20">
        <v>150</v>
      </c>
      <c r="C16" s="20">
        <v>1200</v>
      </c>
      <c r="D16" s="21">
        <v>800</v>
      </c>
      <c r="E16" s="21">
        <v>800</v>
      </c>
      <c r="F16" s="22"/>
      <c r="G16" s="21">
        <v>0</v>
      </c>
      <c r="H16" s="22"/>
      <c r="I16" s="21">
        <v>0</v>
      </c>
      <c r="J16" s="24"/>
      <c r="K16" s="33"/>
    </row>
    <row r="17" spans="1:11" x14ac:dyDescent="0.25">
      <c r="A17" s="19" t="s">
        <v>34</v>
      </c>
      <c r="B17" s="20">
        <v>1100</v>
      </c>
      <c r="C17" s="20">
        <v>1100</v>
      </c>
      <c r="D17" s="21">
        <v>1100</v>
      </c>
      <c r="E17" s="21">
        <v>1100</v>
      </c>
      <c r="F17" s="22"/>
      <c r="G17" s="21">
        <v>0</v>
      </c>
      <c r="H17" s="22"/>
      <c r="I17" s="21">
        <v>0</v>
      </c>
      <c r="J17" s="24"/>
      <c r="K17" s="33"/>
    </row>
    <row r="18" spans="1:11" x14ac:dyDescent="0.25">
      <c r="A18" s="19" t="s">
        <v>35</v>
      </c>
      <c r="B18" s="20">
        <v>150</v>
      </c>
      <c r="C18" s="20">
        <v>150</v>
      </c>
      <c r="D18" s="21">
        <v>150</v>
      </c>
      <c r="E18" s="21">
        <v>150</v>
      </c>
      <c r="F18" s="22"/>
      <c r="G18" s="21">
        <v>0</v>
      </c>
      <c r="H18" s="22"/>
      <c r="I18" s="21">
        <v>0</v>
      </c>
      <c r="J18" s="24"/>
      <c r="K18" s="33"/>
    </row>
    <row r="19" spans="1:11" ht="25.5" x14ac:dyDescent="0.25">
      <c r="A19" s="19" t="s">
        <v>36</v>
      </c>
      <c r="B19" s="20">
        <v>3000</v>
      </c>
      <c r="C19" s="20">
        <v>3000</v>
      </c>
      <c r="D19" s="21">
        <v>4000</v>
      </c>
      <c r="E19" s="21">
        <v>4000</v>
      </c>
      <c r="F19" s="22"/>
      <c r="G19" s="21">
        <v>0</v>
      </c>
      <c r="H19" s="22"/>
      <c r="I19" s="21">
        <v>0</v>
      </c>
      <c r="J19" s="24" t="s">
        <v>37</v>
      </c>
      <c r="K19" s="33"/>
    </row>
    <row r="20" spans="1:11" x14ac:dyDescent="0.25">
      <c r="A20" s="19" t="s">
        <v>38</v>
      </c>
      <c r="B20" s="20">
        <v>600</v>
      </c>
      <c r="C20" s="20">
        <v>600</v>
      </c>
      <c r="D20" s="21">
        <v>600</v>
      </c>
      <c r="E20" s="21">
        <v>600</v>
      </c>
      <c r="F20" s="22"/>
      <c r="G20" s="21">
        <v>0</v>
      </c>
      <c r="H20" s="22"/>
      <c r="I20" s="21">
        <v>0</v>
      </c>
      <c r="J20" s="24"/>
      <c r="K20" s="33"/>
    </row>
    <row r="21" spans="1:11" ht="25.5" x14ac:dyDescent="0.25">
      <c r="A21" s="19" t="s">
        <v>39</v>
      </c>
      <c r="B21" s="20">
        <v>100</v>
      </c>
      <c r="C21" s="20">
        <v>100</v>
      </c>
      <c r="D21" s="21">
        <v>1000</v>
      </c>
      <c r="E21" s="21">
        <v>840</v>
      </c>
      <c r="F21" s="22"/>
      <c r="G21" s="21">
        <v>0</v>
      </c>
      <c r="H21" s="22"/>
      <c r="I21" s="21">
        <v>0</v>
      </c>
      <c r="J21" s="24" t="s">
        <v>40</v>
      </c>
      <c r="K21" s="33"/>
    </row>
    <row r="22" spans="1:11" ht="25.5" x14ac:dyDescent="0.25">
      <c r="A22" s="19" t="s">
        <v>41</v>
      </c>
      <c r="B22" s="20">
        <v>2432</v>
      </c>
      <c r="C22" s="20">
        <v>2432</v>
      </c>
      <c r="D22" s="21">
        <v>3800</v>
      </c>
      <c r="E22" s="21">
        <v>3800</v>
      </c>
      <c r="F22" s="22"/>
      <c r="G22" s="21">
        <v>0</v>
      </c>
      <c r="H22" s="22"/>
      <c r="I22" s="21">
        <v>0</v>
      </c>
      <c r="J22" s="24" t="s">
        <v>42</v>
      </c>
      <c r="K22" s="33"/>
    </row>
    <row r="23" spans="1:11" x14ac:dyDescent="0.25">
      <c r="A23" s="19" t="s">
        <v>43</v>
      </c>
      <c r="B23" s="20">
        <v>1000</v>
      </c>
      <c r="C23" s="20">
        <v>10000</v>
      </c>
      <c r="D23" s="21">
        <v>10000</v>
      </c>
      <c r="E23" s="21">
        <v>10000</v>
      </c>
      <c r="F23" s="22"/>
      <c r="G23" s="21">
        <v>0</v>
      </c>
      <c r="H23" s="22"/>
      <c r="I23" s="21">
        <v>0</v>
      </c>
      <c r="J23" s="24"/>
      <c r="K23" s="33"/>
    </row>
    <row r="24" spans="1:11" x14ac:dyDescent="0.25">
      <c r="A24" s="19" t="s">
        <v>44</v>
      </c>
      <c r="B24" s="20">
        <v>300</v>
      </c>
      <c r="C24" s="20">
        <v>300</v>
      </c>
      <c r="D24" s="21">
        <v>300</v>
      </c>
      <c r="E24" s="21">
        <v>300</v>
      </c>
      <c r="F24" s="22"/>
      <c r="G24" s="21">
        <v>0</v>
      </c>
      <c r="H24" s="22"/>
      <c r="I24" s="21">
        <v>0</v>
      </c>
      <c r="J24" s="24"/>
      <c r="K24" s="33"/>
    </row>
    <row r="25" spans="1:11" ht="25.5" x14ac:dyDescent="0.25">
      <c r="A25" s="19" t="s">
        <v>45</v>
      </c>
      <c r="B25" s="20">
        <v>200</v>
      </c>
      <c r="C25" s="20">
        <v>200</v>
      </c>
      <c r="D25" s="21">
        <v>200</v>
      </c>
      <c r="E25" s="21">
        <v>200</v>
      </c>
      <c r="F25" s="22"/>
      <c r="G25" s="21">
        <v>0</v>
      </c>
      <c r="H25" s="22"/>
      <c r="I25" s="21">
        <v>0</v>
      </c>
      <c r="J25" s="24"/>
      <c r="K25" s="33"/>
    </row>
    <row r="26" spans="1:11" x14ac:dyDescent="0.25">
      <c r="A26" s="19" t="s">
        <v>46</v>
      </c>
      <c r="B26" s="20">
        <v>100</v>
      </c>
      <c r="C26" s="20">
        <v>100</v>
      </c>
      <c r="D26" s="21">
        <v>100</v>
      </c>
      <c r="E26" s="21">
        <v>100</v>
      </c>
      <c r="F26" s="22"/>
      <c r="G26" s="21">
        <v>0</v>
      </c>
      <c r="H26" s="22"/>
      <c r="I26" s="21">
        <v>0</v>
      </c>
      <c r="J26" s="24"/>
      <c r="K26" s="33"/>
    </row>
    <row r="27" spans="1:11" x14ac:dyDescent="0.25">
      <c r="A27" s="19" t="s">
        <v>47</v>
      </c>
      <c r="B27" s="20">
        <v>100</v>
      </c>
      <c r="C27" s="20">
        <v>100</v>
      </c>
      <c r="D27" s="21">
        <v>100</v>
      </c>
      <c r="E27" s="21">
        <v>100</v>
      </c>
      <c r="F27" s="22"/>
      <c r="G27" s="21">
        <v>0</v>
      </c>
      <c r="H27" s="22"/>
      <c r="I27" s="21">
        <v>0</v>
      </c>
      <c r="J27" s="24"/>
      <c r="K27" s="33"/>
    </row>
    <row r="28" spans="1:11" ht="25.5" x14ac:dyDescent="0.25">
      <c r="A28" s="25" t="s">
        <v>48</v>
      </c>
      <c r="B28" s="26">
        <f t="shared" ref="B28" si="1">SUM(B9:B27)</f>
        <v>173151</v>
      </c>
      <c r="C28" s="26">
        <v>195498</v>
      </c>
      <c r="D28" s="34">
        <f>SUM(D9:D27)</f>
        <v>206693</v>
      </c>
      <c r="E28" s="35">
        <f>SUM(E9:E27)</f>
        <v>216348</v>
      </c>
      <c r="F28" s="36">
        <v>44522</v>
      </c>
      <c r="G28" s="37">
        <f>SUM(G9:G27)</f>
        <v>0</v>
      </c>
      <c r="H28" s="36"/>
      <c r="I28" s="38">
        <f>SUM(I9:I27)</f>
        <v>0</v>
      </c>
      <c r="J28" s="32" t="s">
        <v>49</v>
      </c>
      <c r="K28" s="11"/>
    </row>
    <row r="29" spans="1:11" ht="25.5" x14ac:dyDescent="0.25">
      <c r="A29" s="19" t="s">
        <v>50</v>
      </c>
      <c r="B29" s="39" t="e">
        <f>(B28-#REF!)/#REF!</f>
        <v>#REF!</v>
      </c>
      <c r="C29" s="39">
        <f t="shared" ref="C29:D29" si="2">(C28-B28)/B28</f>
        <v>0.12906076199386662</v>
      </c>
      <c r="D29" s="39">
        <f t="shared" si="2"/>
        <v>5.7264012931078578E-2</v>
      </c>
      <c r="E29" s="20"/>
      <c r="F29" s="22"/>
      <c r="G29" s="40"/>
      <c r="H29" s="22"/>
      <c r="I29" s="40"/>
      <c r="J29" s="41"/>
      <c r="K29" s="33"/>
    </row>
    <row r="30" spans="1:11" x14ac:dyDescent="0.25">
      <c r="A30" s="42"/>
      <c r="B30" s="43"/>
      <c r="C30" s="43"/>
      <c r="D30" s="43"/>
      <c r="E30" s="43"/>
      <c r="F30" s="44"/>
      <c r="G30" s="43"/>
      <c r="H30" s="44"/>
      <c r="I30" s="43"/>
      <c r="J30" s="45"/>
      <c r="K30" s="33"/>
    </row>
    <row r="31" spans="1:11" x14ac:dyDescent="0.25">
      <c r="A31" s="46" t="s">
        <v>51</v>
      </c>
      <c r="B31" s="47"/>
      <c r="C31" s="47"/>
      <c r="D31" s="48"/>
      <c r="E31" s="48"/>
      <c r="F31" s="49"/>
      <c r="G31" s="48"/>
      <c r="H31" s="49"/>
      <c r="I31" s="48"/>
      <c r="J31" s="50"/>
      <c r="K31" s="33"/>
    </row>
    <row r="32" spans="1:11" ht="25.5" x14ac:dyDescent="0.25">
      <c r="A32" s="51" t="s">
        <v>52</v>
      </c>
      <c r="B32" s="20"/>
      <c r="C32" s="52"/>
      <c r="D32" s="53">
        <v>0</v>
      </c>
      <c r="E32" s="53">
        <v>0</v>
      </c>
      <c r="F32" s="22"/>
      <c r="G32" s="53">
        <v>0</v>
      </c>
      <c r="H32" s="22"/>
      <c r="I32" s="53">
        <v>0</v>
      </c>
      <c r="J32" s="54"/>
      <c r="K32" s="33"/>
    </row>
    <row r="33" spans="1:11" ht="25.5" x14ac:dyDescent="0.25">
      <c r="A33" s="19" t="s">
        <v>53</v>
      </c>
      <c r="B33" s="20"/>
      <c r="C33" s="20"/>
      <c r="D33" s="55">
        <f>'[1]variables; do not revise!'!$C$3*D$32</f>
        <v>0</v>
      </c>
      <c r="E33" s="55">
        <f>'[1]variables; do not revise!'!$C$3*E$32</f>
        <v>0</v>
      </c>
      <c r="F33" s="55"/>
      <c r="G33" s="55">
        <f>'[1]variables; do not revise!'!$C$3*G$32</f>
        <v>0</v>
      </c>
      <c r="H33" s="55"/>
      <c r="I33" s="55">
        <f>'[1]variables; do not revise!'!$C$3*I$32</f>
        <v>0</v>
      </c>
      <c r="J33" s="56" t="s">
        <v>54</v>
      </c>
      <c r="K33" s="57"/>
    </row>
    <row r="34" spans="1:11" ht="25.5" x14ac:dyDescent="0.25">
      <c r="A34" s="19" t="s">
        <v>55</v>
      </c>
      <c r="B34" s="20"/>
      <c r="C34" s="20"/>
      <c r="D34" s="20">
        <f>'[1]variables; do not revise!'!$C$4*D$32</f>
        <v>0</v>
      </c>
      <c r="E34" s="20">
        <f>'[1]variables; do not revise!'!$C$4*E$32</f>
        <v>0</v>
      </c>
      <c r="F34" s="20"/>
      <c r="G34" s="20">
        <f>'[1]variables; do not revise!'!$C$4*G$32</f>
        <v>0</v>
      </c>
      <c r="H34" s="20"/>
      <c r="I34" s="20">
        <f>'[1]variables; do not revise!'!$C$4*I$32</f>
        <v>0</v>
      </c>
      <c r="J34" s="56" t="s">
        <v>56</v>
      </c>
      <c r="K34" s="58"/>
    </row>
    <row r="35" spans="1:11" ht="25.5" x14ac:dyDescent="0.25">
      <c r="A35" s="19" t="s">
        <v>57</v>
      </c>
      <c r="B35" s="20"/>
      <c r="C35" s="20"/>
      <c r="D35" s="20">
        <f>'[1]variables; do not revise!'!$C$5*D$32</f>
        <v>0</v>
      </c>
      <c r="E35" s="20">
        <f>'[1]variables; do not revise!'!$C$5*E$32</f>
        <v>0</v>
      </c>
      <c r="F35" s="20"/>
      <c r="G35" s="20">
        <f>'[1]variables; do not revise!'!$C$5*G$32</f>
        <v>0</v>
      </c>
      <c r="H35" s="20"/>
      <c r="I35" s="20">
        <f>'[1]variables; do not revise!'!$C$5*I$32</f>
        <v>0</v>
      </c>
      <c r="J35" s="56" t="s">
        <v>58</v>
      </c>
      <c r="K35" s="58"/>
    </row>
    <row r="36" spans="1:11" ht="25.5" x14ac:dyDescent="0.25">
      <c r="A36" s="19" t="s">
        <v>59</v>
      </c>
      <c r="B36" s="20"/>
      <c r="C36" s="20"/>
      <c r="D36" s="20">
        <f>'[1]variables; do not revise!'!$C$9*D9</f>
        <v>12304.4895</v>
      </c>
      <c r="E36" s="20">
        <f>'[1]variables; do not revise!'!$C$9*E9</f>
        <v>13055.337</v>
      </c>
      <c r="F36" s="20"/>
      <c r="G36" s="20">
        <f>'[1]variables; do not revise!'!$C$9*G9</f>
        <v>0</v>
      </c>
      <c r="H36" s="20"/>
      <c r="I36" s="20">
        <f>'[1]variables; do not revise!'!$C$9*I9</f>
        <v>0</v>
      </c>
      <c r="J36" s="56" t="s">
        <v>60</v>
      </c>
      <c r="K36" s="58"/>
    </row>
    <row r="37" spans="1:11" x14ac:dyDescent="0.25">
      <c r="A37" s="19" t="s">
        <v>61</v>
      </c>
      <c r="B37" s="20"/>
      <c r="C37" s="20"/>
      <c r="D37" s="20"/>
      <c r="E37" s="20"/>
      <c r="F37" s="22"/>
      <c r="G37" s="20"/>
      <c r="H37" s="22"/>
      <c r="I37" s="20"/>
      <c r="J37" s="59" t="s">
        <v>62</v>
      </c>
      <c r="K37" s="58"/>
    </row>
    <row r="38" spans="1:11" ht="25.5" x14ac:dyDescent="0.25">
      <c r="A38" s="19" t="s">
        <v>63</v>
      </c>
      <c r="B38" s="20"/>
      <c r="C38" s="20"/>
      <c r="D38" s="20"/>
      <c r="E38" s="20"/>
      <c r="F38" s="22"/>
      <c r="G38" s="20"/>
      <c r="H38" s="22"/>
      <c r="I38" s="20"/>
      <c r="J38" s="59" t="s">
        <v>62</v>
      </c>
      <c r="K38" s="58"/>
    </row>
    <row r="39" spans="1:11" ht="15.75" thickBot="1" x14ac:dyDescent="0.3">
      <c r="A39" s="60" t="s">
        <v>64</v>
      </c>
      <c r="B39" s="61"/>
      <c r="C39" s="61"/>
      <c r="D39" s="62">
        <f>SUM(D33:D38)</f>
        <v>12304.4895</v>
      </c>
      <c r="E39" s="63">
        <f>SUM(E33:E38)</f>
        <v>13055.337</v>
      </c>
      <c r="F39" s="64"/>
      <c r="G39" s="65">
        <f>SUM(G33:G38)</f>
        <v>0</v>
      </c>
      <c r="H39" s="64"/>
      <c r="I39" s="66">
        <f>SUM(I33:I38)</f>
        <v>0</v>
      </c>
      <c r="J39" s="32" t="s">
        <v>21</v>
      </c>
      <c r="K39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 Admin</dc:creator>
  <cp:lastModifiedBy>Town Admin</cp:lastModifiedBy>
  <dcterms:created xsi:type="dcterms:W3CDTF">2021-11-23T15:07:59Z</dcterms:created>
  <dcterms:modified xsi:type="dcterms:W3CDTF">2021-11-23T15:14:15Z</dcterms:modified>
</cp:coreProperties>
</file>