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udget\2020\2020 proposed budgets\"/>
    </mc:Choice>
  </mc:AlternateContent>
  <xr:revisionPtr revIDLastSave="0" documentId="13_ncr:1_{267F5BE6-D94D-48A3-914E-9FAB48AA5182}" xr6:coauthVersionLast="44" xr6:coauthVersionMax="44" xr10:uidLastSave="{00000000-0000-0000-0000-000000000000}"/>
  <bookViews>
    <workbookView xWindow="29355" yWindow="120" windowWidth="22365" windowHeight="14025" xr2:uid="{3F5B296D-AD65-47E1-AA6E-1CDF7C328D4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41" i="1" l="1"/>
  <c r="Q41" i="1"/>
  <c r="P41" i="1"/>
  <c r="O41" i="1"/>
  <c r="N41" i="1"/>
  <c r="L41" i="1"/>
  <c r="R38" i="1"/>
  <c r="Q38" i="1"/>
  <c r="P38" i="1"/>
  <c r="O38" i="1"/>
  <c r="N38" i="1"/>
  <c r="L38" i="1"/>
  <c r="E38" i="1"/>
  <c r="D38" i="1"/>
  <c r="C38" i="1"/>
  <c r="B38" i="1"/>
  <c r="R33" i="1"/>
  <c r="Q33" i="1"/>
  <c r="P33" i="1"/>
  <c r="O33" i="1"/>
  <c r="N33" i="1"/>
  <c r="L33" i="1"/>
  <c r="E33" i="1"/>
  <c r="D33" i="1"/>
  <c r="C33" i="1"/>
  <c r="B33" i="1"/>
  <c r="R28" i="1"/>
  <c r="Q28" i="1"/>
  <c r="P28" i="1"/>
  <c r="O28" i="1"/>
  <c r="N28" i="1"/>
  <c r="L28" i="1"/>
  <c r="E28" i="1"/>
  <c r="D28" i="1"/>
  <c r="C28" i="1"/>
  <c r="B28" i="1"/>
  <c r="R21" i="1"/>
  <c r="Q21" i="1"/>
  <c r="P21" i="1"/>
  <c r="O21" i="1"/>
  <c r="N21" i="1"/>
  <c r="L21" i="1"/>
  <c r="E21" i="1"/>
  <c r="D21" i="1"/>
  <c r="C21" i="1"/>
  <c r="B21" i="1"/>
  <c r="R14" i="1"/>
  <c r="Q14" i="1"/>
  <c r="P14" i="1"/>
  <c r="O14" i="1"/>
  <c r="N14" i="1"/>
  <c r="L14" i="1"/>
  <c r="E14" i="1"/>
  <c r="D14" i="1"/>
  <c r="D15" i="1" s="1"/>
  <c r="C14" i="1"/>
  <c r="B14" i="1"/>
  <c r="R8" i="1"/>
  <c r="Q8" i="1"/>
  <c r="P8" i="1"/>
  <c r="O8" i="1"/>
  <c r="N8" i="1"/>
  <c r="L8" i="1"/>
  <c r="E8" i="1"/>
  <c r="D8" i="1"/>
  <c r="C8" i="1"/>
  <c r="B8" i="1"/>
  <c r="E1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soneil</author>
  </authors>
  <commentList>
    <comment ref="E5" authorId="0" shapeId="0" xr:uid="{2B07F4A1-0070-4BF1-951D-1EB683FCF2F0}">
      <text>
        <r>
          <rPr>
            <b/>
            <sz val="8"/>
            <color indexed="81"/>
            <rFont val="Tahoma"/>
            <family val="2"/>
          </rPr>
          <t>soneil:</t>
        </r>
        <r>
          <rPr>
            <sz val="8"/>
            <color indexed="81"/>
            <rFont val="Tahoma"/>
            <family val="2"/>
          </rPr>
          <t xml:space="preserve">
1000 TR ($3731) and PDF ($150)</t>
        </r>
      </text>
    </comment>
    <comment ref="E7" authorId="0" shapeId="0" xr:uid="{858572A6-5367-4839-880E-A7329ED35C44}">
      <text>
        <r>
          <rPr>
            <b/>
            <sz val="8"/>
            <color indexed="81"/>
            <rFont val="Tahoma"/>
            <family val="2"/>
          </rPr>
          <t>soneil:</t>
        </r>
        <r>
          <rPr>
            <sz val="8"/>
            <color indexed="81"/>
            <rFont val="Tahoma"/>
            <family val="2"/>
          </rPr>
          <t xml:space="preserve">
300 = Warrant articles
100= Postage for TR</t>
        </r>
      </text>
    </comment>
    <comment ref="D21" authorId="0" shapeId="0" xr:uid="{1BC1B1DE-D73B-474F-84A0-21A84E1E45D8}">
      <text>
        <r>
          <rPr>
            <b/>
            <sz val="8"/>
            <color indexed="81"/>
            <rFont val="Tahoma"/>
            <family val="2"/>
          </rPr>
          <t>soneil:</t>
        </r>
        <r>
          <rPr>
            <sz val="8"/>
            <color indexed="81"/>
            <rFont val="Tahoma"/>
            <family val="2"/>
          </rPr>
          <t xml:space="preserve">
BudCom would like to see GASB34 added.
Modified on 12/11
</t>
        </r>
      </text>
    </comment>
    <comment ref="A40" authorId="0" shapeId="0" xr:uid="{C204DEF0-A0CF-4331-9702-D000A1DFF295}">
      <text>
        <r>
          <rPr>
            <b/>
            <sz val="8"/>
            <color indexed="81"/>
            <rFont val="Tahoma"/>
            <family val="2"/>
          </rPr>
          <t>soneil:</t>
        </r>
        <r>
          <rPr>
            <sz val="8"/>
            <color indexed="81"/>
            <rFont val="Tahoma"/>
            <family val="2"/>
          </rPr>
          <t xml:space="preserve">
MS-7 line item #4723</t>
        </r>
      </text>
    </comment>
  </commentList>
</comments>
</file>

<file path=xl/sharedStrings.xml><?xml version="1.0" encoding="utf-8"?>
<sst xmlns="http://schemas.openxmlformats.org/spreadsheetml/2006/main" count="60" uniqueCount="54">
  <si>
    <t>Department  / Account Number</t>
  </si>
  <si>
    <t>2006 Budget</t>
  </si>
  <si>
    <t>2007 Budget</t>
  </si>
  <si>
    <t>2008 Budget</t>
  </si>
  <si>
    <t>2009 Budget</t>
  </si>
  <si>
    <t>2010 Budget</t>
  </si>
  <si>
    <t>2011 Budget</t>
  </si>
  <si>
    <t>2012 Budget</t>
  </si>
  <si>
    <t>2013 Budget</t>
  </si>
  <si>
    <t>2014 Budget</t>
  </si>
  <si>
    <t>2015 Budget</t>
  </si>
  <si>
    <t>2016 Budget</t>
  </si>
  <si>
    <t>2017 Budget</t>
  </si>
  <si>
    <t>2018 Budget</t>
  </si>
  <si>
    <t>2019 Budget</t>
  </si>
  <si>
    <t>2020 Proposed Budget</t>
  </si>
  <si>
    <t xml:space="preserve">Comments &amp; Supporting Formulas </t>
  </si>
  <si>
    <t>4130.30 Town Meeting</t>
  </si>
  <si>
    <t>mtg-390 Mail Prep-Town Reports &amp; Warrants</t>
  </si>
  <si>
    <t>mtg-550 Town Report Printing</t>
  </si>
  <si>
    <t>mtg-551 Warrant Mailer Printing</t>
  </si>
  <si>
    <t>mtg-625 Postage Reports &amp; Warrant Mailer</t>
  </si>
  <si>
    <t>4130.30 Town Meeting, total</t>
  </si>
  <si>
    <t>4150.10 Trustee of Trust Funds</t>
  </si>
  <si>
    <t>fa-130 Trustee of Trust Fund Salary</t>
  </si>
  <si>
    <t>1.5% COLA</t>
  </si>
  <si>
    <t>fa-691 Trustee office expense</t>
  </si>
  <si>
    <t>fa-821 Trustee mileage expenses</t>
  </si>
  <si>
    <t>4150.10 Trustee ofTrust Funds, total</t>
  </si>
  <si>
    <t>% increase vs previous year</t>
  </si>
  <si>
    <t>4150.20 Auditing Contract</t>
  </si>
  <si>
    <t>fa-301 Auditing Services</t>
  </si>
  <si>
    <t>fa-302 Auditing Professional Services</t>
  </si>
  <si>
    <t>Fa-303 GASB34</t>
  </si>
  <si>
    <t>4150.20 Auditing, total</t>
  </si>
  <si>
    <t>4152 Revaluation of Property</t>
  </si>
  <si>
    <t>4152.10 External Revaluation Services</t>
  </si>
  <si>
    <t>as-390 Contract Appraiser</t>
  </si>
  <si>
    <t>as-560 Dues &amp; Subscriptions</t>
  </si>
  <si>
    <t>4152.10 External Reval Services, total</t>
  </si>
  <si>
    <t>4152 Revaluation of Property, total</t>
  </si>
  <si>
    <t>4316 Street Lighting</t>
  </si>
  <si>
    <t>4316.10 Street Lighting</t>
  </si>
  <si>
    <t>sl-410 Street Lighting Electric</t>
  </si>
  <si>
    <t>4316.10 Street Lighting, total</t>
  </si>
  <si>
    <t>4319.40 Dams</t>
  </si>
  <si>
    <t>dam-560 Dues &amp; Memberships</t>
  </si>
  <si>
    <t>4319.40 Dams, total</t>
  </si>
  <si>
    <t>4723 Int on TAN</t>
  </si>
  <si>
    <t>4723.00 Int on TAN Total</t>
  </si>
  <si>
    <t>Under contract</t>
  </si>
  <si>
    <t>level-funded</t>
  </si>
  <si>
    <t>Level-funded</t>
  </si>
  <si>
    <t>2020 BOS Approved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</si>
</sst>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/>
    <xf numFmtId="49" fontId="1" fillId="2" borderId="2" xfId="0" applyNumberFormat="1" applyFont="1" applyFill="1" applyBorder="1" applyAlignment="1">
      <alignment wrapText="1"/>
    </xf>
    <xf numFmtId="42" fontId="2" fillId="0" borderId="2" xfId="0" applyNumberFormat="1" applyFont="1" applyBorder="1"/>
    <xf numFmtId="42" fontId="2" fillId="0" borderId="2" xfId="0" applyNumberFormat="1" applyFont="1" applyBorder="1" applyAlignment="1">
      <alignment wrapText="1"/>
    </xf>
    <xf numFmtId="44" fontId="2" fillId="0" borderId="0" xfId="0" applyNumberFormat="1" applyFont="1"/>
    <xf numFmtId="0" fontId="2" fillId="0" borderId="0" xfId="0" applyFont="1" applyAlignment="1">
      <alignment vertical="center"/>
    </xf>
    <xf numFmtId="49" fontId="2" fillId="0" borderId="2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0" xfId="0" applyFont="1"/>
    <xf numFmtId="6" fontId="2" fillId="0" borderId="2" xfId="0" applyNumberFormat="1" applyFont="1" applyBorder="1"/>
    <xf numFmtId="49" fontId="1" fillId="0" borderId="2" xfId="0" applyNumberFormat="1" applyFont="1" applyBorder="1" applyAlignment="1">
      <alignment vertical="center" wrapText="1"/>
    </xf>
    <xf numFmtId="42" fontId="1" fillId="0" borderId="2" xfId="0" applyNumberFormat="1" applyFont="1" applyBorder="1" applyAlignment="1">
      <alignment vertical="center"/>
    </xf>
    <xf numFmtId="6" fontId="1" fillId="0" borderId="2" xfId="0" applyNumberFormat="1" applyFont="1" applyBorder="1" applyAlignment="1">
      <alignment vertical="center"/>
    </xf>
    <xf numFmtId="42" fontId="1" fillId="3" borderId="2" xfId="0" applyNumberFormat="1" applyFont="1" applyFill="1" applyBorder="1" applyAlignment="1">
      <alignment vertical="center"/>
    </xf>
    <xf numFmtId="49" fontId="2" fillId="0" borderId="2" xfId="0" applyNumberFormat="1" applyFont="1" applyBorder="1" applyAlignment="1">
      <alignment vertical="center" wrapText="1"/>
    </xf>
    <xf numFmtId="42" fontId="2" fillId="0" borderId="2" xfId="0" applyNumberFormat="1" applyFont="1" applyBorder="1" applyAlignment="1">
      <alignment vertical="center"/>
    </xf>
    <xf numFmtId="10" fontId="2" fillId="0" borderId="2" xfId="0" applyNumberFormat="1" applyFont="1" applyBorder="1"/>
    <xf numFmtId="44" fontId="1" fillId="0" borderId="0" xfId="0" applyNumberFormat="1" applyFont="1"/>
    <xf numFmtId="0" fontId="1" fillId="0" borderId="0" xfId="0" applyFont="1" applyAlignment="1">
      <alignment vertical="center"/>
    </xf>
    <xf numFmtId="49" fontId="1" fillId="2" borderId="2" xfId="0" applyNumberFormat="1" applyFont="1" applyFill="1" applyBorder="1" applyAlignment="1">
      <alignment horizontal="left" wrapText="1"/>
    </xf>
    <xf numFmtId="42" fontId="2" fillId="0" borderId="0" xfId="0" applyNumberFormat="1" applyFont="1" applyAlignment="1">
      <alignment wrapText="1"/>
    </xf>
    <xf numFmtId="42" fontId="2" fillId="0" borderId="0" xfId="0" applyNumberFormat="1" applyFont="1" applyAlignment="1" applyProtection="1">
      <alignment wrapText="1"/>
      <protection locked="0"/>
    </xf>
    <xf numFmtId="164" fontId="2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42" fontId="1" fillId="0" borderId="0" xfId="0" applyNumberFormat="1" applyFont="1" applyAlignment="1">
      <alignment wrapText="1"/>
    </xf>
    <xf numFmtId="49" fontId="1" fillId="2" borderId="2" xfId="0" applyNumberFormat="1" applyFont="1" applyFill="1" applyBorder="1" applyAlignment="1">
      <alignment vertical="center" wrapText="1"/>
    </xf>
    <xf numFmtId="42" fontId="0" fillId="0" borderId="2" xfId="0" applyNumberFormat="1" applyBorder="1"/>
    <xf numFmtId="0" fontId="0" fillId="0" borderId="2" xfId="0" applyBorder="1" applyAlignment="1">
      <alignment wrapText="1"/>
    </xf>
    <xf numFmtId="42" fontId="2" fillId="0" borderId="2" xfId="0" applyNumberFormat="1" applyFont="1" applyFill="1" applyBorder="1"/>
    <xf numFmtId="14" fontId="1" fillId="0" borderId="2" xfId="0" applyNumberFormat="1" applyFont="1" applyBorder="1" applyAlignment="1">
      <alignment vertical="center"/>
    </xf>
    <xf numFmtId="0" fontId="2" fillId="0" borderId="2" xfId="0" applyFont="1" applyBorder="1"/>
    <xf numFmtId="0" fontId="0" fillId="0" borderId="2" xfId="0" applyBorder="1"/>
    <xf numFmtId="42" fontId="1" fillId="0" borderId="2" xfId="0" applyNumberFormat="1" applyFont="1" applyBorder="1"/>
    <xf numFmtId="42" fontId="1" fillId="3" borderId="2" xfId="0" applyNumberFormat="1" applyFont="1" applyFill="1" applyBorder="1"/>
    <xf numFmtId="0" fontId="5" fillId="0" borderId="2" xfId="0" applyFont="1" applyBorder="1"/>
    <xf numFmtId="0" fontId="0" fillId="0" borderId="3" xfId="0" applyBorder="1"/>
    <xf numFmtId="0" fontId="0" fillId="0" borderId="4" xfId="0" applyBorder="1"/>
    <xf numFmtId="0" fontId="5" fillId="0" borderId="2" xfId="0" applyFont="1" applyBorder="1" applyAlignment="1">
      <alignment wrapText="1"/>
    </xf>
    <xf numFmtId="42" fontId="1" fillId="0" borderId="2" xfId="0" applyNumberFormat="1" applyFont="1" applyFill="1" applyBorder="1" applyAlignment="1">
      <alignment vertical="center"/>
    </xf>
    <xf numFmtId="10" fontId="2" fillId="0" borderId="2" xfId="0" applyNumberFormat="1" applyFont="1" applyFill="1" applyBorder="1"/>
    <xf numFmtId="0" fontId="0" fillId="0" borderId="0" xfId="0" applyFill="1"/>
    <xf numFmtId="42" fontId="2" fillId="0" borderId="2" xfId="0" applyNumberFormat="1" applyFont="1" applyFill="1" applyBorder="1" applyAlignment="1">
      <alignment vertical="center"/>
    </xf>
    <xf numFmtId="42" fontId="1" fillId="0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876E7-544A-4BA4-98C3-55E752200807}">
  <dimension ref="A1:U41"/>
  <sheetViews>
    <sheetView tabSelected="1" workbookViewId="0">
      <selection activeCell="S7" sqref="S7"/>
    </sheetView>
  </sheetViews>
  <sheetFormatPr defaultRowHeight="15" x14ac:dyDescent="0.25"/>
  <cols>
    <col min="1" max="1" width="33.5703125" customWidth="1"/>
    <col min="2" max="13" width="0" hidden="1" customWidth="1"/>
    <col min="19" max="19" width="32" customWidth="1"/>
  </cols>
  <sheetData>
    <row r="1" spans="1:21" s="3" customFormat="1" ht="39" thickBo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53</v>
      </c>
      <c r="R1" s="2" t="s">
        <v>53</v>
      </c>
      <c r="S1" s="2" t="s">
        <v>16</v>
      </c>
    </row>
    <row r="2" spans="1:21" ht="15.75" thickTop="1" x14ac:dyDescent="0.25">
      <c r="S2" s="38"/>
    </row>
    <row r="3" spans="1:21" s="8" customFormat="1" ht="14.1" customHeight="1" x14ac:dyDescent="0.2">
      <c r="A3" s="4" t="s">
        <v>17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7"/>
    </row>
    <row r="4" spans="1:21" s="11" customFormat="1" ht="14.1" customHeight="1" x14ac:dyDescent="0.2">
      <c r="A4" s="9" t="s">
        <v>18</v>
      </c>
      <c r="B4" s="5">
        <v>100</v>
      </c>
      <c r="C4" s="5">
        <v>100</v>
      </c>
      <c r="D4" s="5">
        <v>105</v>
      </c>
      <c r="E4" s="5">
        <v>50</v>
      </c>
      <c r="F4" s="5">
        <v>50</v>
      </c>
      <c r="G4" s="5">
        <v>100</v>
      </c>
      <c r="H4" s="5">
        <v>1</v>
      </c>
      <c r="I4" s="5"/>
      <c r="J4" s="5"/>
      <c r="K4" s="5"/>
      <c r="L4" s="5"/>
      <c r="M4" s="5"/>
      <c r="N4" s="5"/>
      <c r="O4" s="5">
        <v>188</v>
      </c>
      <c r="P4" s="5">
        <v>188</v>
      </c>
      <c r="Q4" s="5"/>
      <c r="R4" s="5"/>
      <c r="S4" s="10"/>
      <c r="T4" s="7"/>
    </row>
    <row r="5" spans="1:21" s="11" customFormat="1" ht="14.1" customHeight="1" x14ac:dyDescent="0.2">
      <c r="A5" s="9" t="s">
        <v>19</v>
      </c>
      <c r="B5" s="5">
        <v>2895</v>
      </c>
      <c r="C5" s="5">
        <v>3752</v>
      </c>
      <c r="D5" s="5">
        <v>4460</v>
      </c>
      <c r="E5" s="5">
        <v>3881</v>
      </c>
      <c r="F5" s="5">
        <v>3749</v>
      </c>
      <c r="G5" s="5">
        <v>2500</v>
      </c>
      <c r="H5" s="5">
        <v>2015</v>
      </c>
      <c r="I5" s="5">
        <v>2000</v>
      </c>
      <c r="J5" s="5">
        <v>400</v>
      </c>
      <c r="K5" s="12">
        <v>500</v>
      </c>
      <c r="L5" s="12">
        <v>325</v>
      </c>
      <c r="M5" s="12">
        <v>200</v>
      </c>
      <c r="N5" s="12">
        <v>200</v>
      </c>
      <c r="O5" s="12">
        <v>202</v>
      </c>
      <c r="P5" s="12">
        <v>202</v>
      </c>
      <c r="Q5" s="12"/>
      <c r="R5" s="12"/>
      <c r="S5" s="6"/>
    </row>
    <row r="6" spans="1:21" s="11" customFormat="1" ht="14.1" customHeight="1" x14ac:dyDescent="0.2">
      <c r="A6" s="9" t="s">
        <v>20</v>
      </c>
      <c r="B6" s="5">
        <v>750</v>
      </c>
      <c r="C6" s="5">
        <v>650</v>
      </c>
      <c r="D6" s="5">
        <v>683</v>
      </c>
      <c r="E6" s="5">
        <v>1000</v>
      </c>
      <c r="F6" s="5">
        <v>1000</v>
      </c>
      <c r="G6" s="5">
        <v>600</v>
      </c>
      <c r="H6" s="5">
        <v>500</v>
      </c>
      <c r="I6" s="5">
        <v>852</v>
      </c>
      <c r="J6" s="5">
        <v>1116</v>
      </c>
      <c r="K6" s="5">
        <v>600</v>
      </c>
      <c r="L6" s="5">
        <v>600</v>
      </c>
      <c r="M6" s="5">
        <v>400</v>
      </c>
      <c r="N6" s="5">
        <v>940</v>
      </c>
      <c r="O6" s="5">
        <v>1064</v>
      </c>
      <c r="P6" s="5">
        <v>1064</v>
      </c>
      <c r="Q6" s="5"/>
      <c r="R6" s="5"/>
      <c r="S6" s="6"/>
      <c r="T6" s="7"/>
    </row>
    <row r="7" spans="1:21" s="11" customFormat="1" ht="14.1" customHeight="1" x14ac:dyDescent="0.2">
      <c r="A7" s="9" t="s">
        <v>21</v>
      </c>
      <c r="B7" s="5">
        <v>650</v>
      </c>
      <c r="C7" s="5">
        <v>780</v>
      </c>
      <c r="D7" s="5">
        <v>819</v>
      </c>
      <c r="E7" s="5">
        <v>400</v>
      </c>
      <c r="F7" s="5">
        <v>400</v>
      </c>
      <c r="G7" s="5">
        <v>300</v>
      </c>
      <c r="H7" s="5">
        <v>294</v>
      </c>
      <c r="I7" s="5">
        <v>493</v>
      </c>
      <c r="J7" s="5">
        <v>400</v>
      </c>
      <c r="K7" s="5">
        <v>350</v>
      </c>
      <c r="L7" s="5">
        <v>350</v>
      </c>
      <c r="M7" s="5">
        <v>525</v>
      </c>
      <c r="N7" s="5">
        <v>531</v>
      </c>
      <c r="O7" s="5">
        <v>435</v>
      </c>
      <c r="P7" s="5">
        <v>435</v>
      </c>
      <c r="Q7" s="5"/>
      <c r="R7" s="5"/>
      <c r="S7" s="6"/>
      <c r="T7" s="7"/>
    </row>
    <row r="8" spans="1:21" s="11" customFormat="1" ht="14.1" customHeight="1" x14ac:dyDescent="0.2">
      <c r="A8" s="13" t="s">
        <v>22</v>
      </c>
      <c r="B8" s="14">
        <f>SUM(B4:B7)</f>
        <v>4395</v>
      </c>
      <c r="C8" s="14">
        <f>SUM(C4:C7)</f>
        <v>5282</v>
      </c>
      <c r="D8" s="14">
        <f>SUM(D4:D7)</f>
        <v>6067</v>
      </c>
      <c r="E8" s="14">
        <f>SUM(E4:E7)</f>
        <v>5331</v>
      </c>
      <c r="F8" s="14">
        <v>5199</v>
      </c>
      <c r="G8" s="14">
        <v>3500</v>
      </c>
      <c r="H8" s="14">
        <v>2810</v>
      </c>
      <c r="I8" s="14">
        <v>3345</v>
      </c>
      <c r="J8" s="14">
        <v>1916</v>
      </c>
      <c r="K8" s="15">
        <v>1450</v>
      </c>
      <c r="L8" s="15">
        <f>SUM(L5:L7)</f>
        <v>1275</v>
      </c>
      <c r="M8" s="15">
        <v>1125</v>
      </c>
      <c r="N8" s="14">
        <f>SUM(N5:N7)</f>
        <v>1671</v>
      </c>
      <c r="O8" s="41">
        <f>SUM(O4:O7)</f>
        <v>1889</v>
      </c>
      <c r="P8" s="14">
        <f>SUM(P4:P7)</f>
        <v>1889</v>
      </c>
      <c r="Q8" s="16">
        <f>SUM(Q5:Q7)</f>
        <v>0</v>
      </c>
      <c r="R8" s="16">
        <f>SUM(R5:R7)</f>
        <v>0</v>
      </c>
      <c r="S8" s="6" t="s">
        <v>52</v>
      </c>
      <c r="T8" s="7"/>
    </row>
    <row r="9" spans="1:21" s="21" customFormat="1" ht="14.1" customHeight="1" x14ac:dyDescent="0.2">
      <c r="A9" s="17"/>
      <c r="B9" s="18"/>
      <c r="C9" s="18"/>
      <c r="D9" s="18"/>
      <c r="E9" s="18"/>
      <c r="F9" s="18"/>
      <c r="G9" s="18"/>
      <c r="H9" s="18"/>
      <c r="I9" s="18"/>
      <c r="J9" s="18"/>
      <c r="K9" s="19"/>
      <c r="L9" s="19"/>
      <c r="M9" s="19"/>
      <c r="N9" s="18"/>
      <c r="O9" s="42"/>
      <c r="P9" s="18"/>
      <c r="Q9" s="19"/>
      <c r="R9" s="19"/>
      <c r="S9" s="6"/>
      <c r="T9" s="20"/>
    </row>
    <row r="10" spans="1:21" s="8" customFormat="1" ht="14.1" customHeight="1" x14ac:dyDescent="0.2">
      <c r="A10" s="22" t="s">
        <v>23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31"/>
      <c r="P10" s="5"/>
      <c r="Q10" s="5"/>
      <c r="R10" s="5"/>
      <c r="S10" s="5"/>
      <c r="T10" s="7"/>
    </row>
    <row r="11" spans="1:21" s="11" customFormat="1" ht="14.1" customHeight="1" x14ac:dyDescent="0.2">
      <c r="A11" s="9" t="s">
        <v>24</v>
      </c>
      <c r="B11" s="5">
        <v>1591</v>
      </c>
      <c r="C11" s="5">
        <v>1639</v>
      </c>
      <c r="D11" s="5">
        <v>1671</v>
      </c>
      <c r="E11" s="5">
        <v>1731</v>
      </c>
      <c r="F11" s="5">
        <v>1672</v>
      </c>
      <c r="G11" s="5">
        <v>1670</v>
      </c>
      <c r="H11" s="5">
        <v>1737</v>
      </c>
      <c r="I11" s="5">
        <v>1756</v>
      </c>
      <c r="J11" s="5">
        <v>1784</v>
      </c>
      <c r="K11" s="5">
        <v>1813</v>
      </c>
      <c r="L11" s="5">
        <v>1812.72</v>
      </c>
      <c r="M11" s="5">
        <v>1929</v>
      </c>
      <c r="N11" s="5">
        <v>1954</v>
      </c>
      <c r="O11" s="31">
        <v>2700</v>
      </c>
      <c r="P11" s="5">
        <v>2740.5</v>
      </c>
      <c r="Q11" s="5"/>
      <c r="R11" s="5"/>
      <c r="S11" s="5" t="s">
        <v>25</v>
      </c>
      <c r="T11" s="23"/>
      <c r="U11" s="7"/>
    </row>
    <row r="12" spans="1:21" s="11" customFormat="1" ht="14.1" customHeight="1" x14ac:dyDescent="0.2">
      <c r="A12" s="9" t="s">
        <v>26</v>
      </c>
      <c r="B12" s="5">
        <v>121</v>
      </c>
      <c r="C12" s="5">
        <v>93</v>
      </c>
      <c r="D12" s="5">
        <v>118</v>
      </c>
      <c r="E12" s="5">
        <v>118</v>
      </c>
      <c r="F12" s="5">
        <v>118</v>
      </c>
      <c r="G12" s="5">
        <v>120</v>
      </c>
      <c r="H12" s="5">
        <v>120</v>
      </c>
      <c r="I12" s="5">
        <v>120</v>
      </c>
      <c r="J12" s="5">
        <v>120</v>
      </c>
      <c r="K12" s="5">
        <v>100</v>
      </c>
      <c r="L12" s="5">
        <v>100</v>
      </c>
      <c r="M12" s="5">
        <v>50</v>
      </c>
      <c r="N12" s="5">
        <v>50</v>
      </c>
      <c r="O12" s="31">
        <v>175</v>
      </c>
      <c r="P12" s="5">
        <v>175</v>
      </c>
      <c r="Q12" s="5"/>
      <c r="R12" s="5"/>
      <c r="S12" s="6"/>
      <c r="T12" s="24"/>
      <c r="U12" s="7"/>
    </row>
    <row r="13" spans="1:21" s="11" customFormat="1" ht="14.1" customHeight="1" x14ac:dyDescent="0.2">
      <c r="A13" s="9" t="s">
        <v>27</v>
      </c>
      <c r="B13" s="5">
        <v>45</v>
      </c>
      <c r="C13" s="5"/>
      <c r="D13" s="5">
        <v>0</v>
      </c>
      <c r="E13" s="5">
        <v>0</v>
      </c>
      <c r="F13" s="5">
        <v>80</v>
      </c>
      <c r="G13" s="5">
        <v>85</v>
      </c>
      <c r="H13" s="5">
        <v>85</v>
      </c>
      <c r="I13" s="5">
        <v>85</v>
      </c>
      <c r="J13" s="5">
        <v>85</v>
      </c>
      <c r="K13" s="5">
        <v>76.28</v>
      </c>
      <c r="L13" s="5">
        <v>76.28</v>
      </c>
      <c r="M13" s="5">
        <v>76</v>
      </c>
      <c r="N13" s="5">
        <v>75</v>
      </c>
      <c r="O13" s="31">
        <v>50</v>
      </c>
      <c r="P13" s="5">
        <v>50</v>
      </c>
      <c r="Q13" s="5"/>
      <c r="R13" s="5"/>
      <c r="S13" s="5"/>
      <c r="T13" s="24"/>
      <c r="U13" s="7"/>
    </row>
    <row r="14" spans="1:21" s="11" customFormat="1" ht="13.5" customHeight="1" x14ac:dyDescent="0.2">
      <c r="A14" s="13" t="s">
        <v>28</v>
      </c>
      <c r="B14" s="14">
        <f>SUM(B11:B13)</f>
        <v>1757</v>
      </c>
      <c r="C14" s="14">
        <f>SUM(C11:C13)</f>
        <v>1732</v>
      </c>
      <c r="D14" s="14">
        <f>SUM(D11:D13)</f>
        <v>1789</v>
      </c>
      <c r="E14" s="14">
        <f>SUM(E11:E13)</f>
        <v>1849</v>
      </c>
      <c r="F14" s="14">
        <v>1870</v>
      </c>
      <c r="G14" s="14">
        <v>1875</v>
      </c>
      <c r="H14" s="14">
        <v>1942</v>
      </c>
      <c r="I14" s="14">
        <v>1961</v>
      </c>
      <c r="J14" s="14">
        <v>1989</v>
      </c>
      <c r="K14" s="14">
        <v>1989.28</v>
      </c>
      <c r="L14" s="14">
        <f>SUM(L11:L13)</f>
        <v>1989</v>
      </c>
      <c r="M14" s="14">
        <v>2055</v>
      </c>
      <c r="N14" s="14">
        <f>SUM(N11:N13)</f>
        <v>2079</v>
      </c>
      <c r="O14" s="41">
        <f>SUM(O11:O13)</f>
        <v>2925</v>
      </c>
      <c r="P14" s="14">
        <f>SUM(P11:P13)</f>
        <v>2965.5</v>
      </c>
      <c r="Q14" s="16">
        <f>SUM(Q11:Q13)</f>
        <v>0</v>
      </c>
      <c r="R14" s="16">
        <f>SUM(R11:R13)</f>
        <v>0</v>
      </c>
      <c r="S14" s="14"/>
      <c r="T14" s="24"/>
      <c r="U14" s="7"/>
    </row>
    <row r="15" spans="1:21" s="21" customFormat="1" ht="14.1" customHeight="1" x14ac:dyDescent="0.2">
      <c r="A15" s="17" t="s">
        <v>29</v>
      </c>
      <c r="B15" s="18"/>
      <c r="C15" s="25"/>
      <c r="D15" s="25">
        <f>(D14-C14)/C14</f>
        <v>3.2909930715935336E-2</v>
      </c>
      <c r="E15" s="26">
        <f>(E14-D14)/D14</f>
        <v>3.3538289547233091E-2</v>
      </c>
      <c r="F15" s="26">
        <v>1.1357490535424553E-2</v>
      </c>
      <c r="G15" s="26">
        <v>2.6737967914438501E-3</v>
      </c>
      <c r="H15" s="26">
        <v>3.5733333333333332E-2</v>
      </c>
      <c r="I15" s="26">
        <v>9.7837281153450046E-3</v>
      </c>
      <c r="J15" s="26"/>
      <c r="K15" s="19"/>
      <c r="L15" s="19"/>
      <c r="M15" s="19"/>
      <c r="N15" s="25"/>
      <c r="O15" s="42"/>
      <c r="P15" s="25"/>
      <c r="Q15" s="19"/>
      <c r="R15" s="19"/>
      <c r="S15" s="18"/>
      <c r="T15" s="27"/>
      <c r="U15" s="20"/>
    </row>
    <row r="16" spans="1:21" x14ac:dyDescent="0.25">
      <c r="O16" s="43"/>
      <c r="S16" s="39"/>
    </row>
    <row r="17" spans="1:21" s="8" customFormat="1" ht="14.1" customHeight="1" x14ac:dyDescent="0.2">
      <c r="A17" s="28" t="s">
        <v>30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44"/>
      <c r="P17" s="18"/>
      <c r="Q17" s="18"/>
      <c r="R17" s="18"/>
      <c r="S17" s="18"/>
      <c r="T17" s="23"/>
      <c r="U17" s="7"/>
    </row>
    <row r="18" spans="1:21" s="8" customFormat="1" ht="14.1" customHeight="1" x14ac:dyDescent="0.25">
      <c r="A18" s="9" t="s">
        <v>31</v>
      </c>
      <c r="B18" s="5">
        <v>9200</v>
      </c>
      <c r="C18" s="5">
        <v>9400</v>
      </c>
      <c r="D18" s="29">
        <v>13000</v>
      </c>
      <c r="E18" s="5">
        <v>15000</v>
      </c>
      <c r="F18" s="5">
        <v>15450</v>
      </c>
      <c r="G18" s="5">
        <v>15913.5</v>
      </c>
      <c r="H18" s="5">
        <v>15914</v>
      </c>
      <c r="I18" s="5">
        <v>15914</v>
      </c>
      <c r="J18" s="5">
        <v>15914</v>
      </c>
      <c r="K18" s="5">
        <v>15900</v>
      </c>
      <c r="L18" s="5">
        <v>15900</v>
      </c>
      <c r="M18" s="5">
        <v>15900</v>
      </c>
      <c r="N18" s="5">
        <v>15900</v>
      </c>
      <c r="O18" s="31">
        <v>15900</v>
      </c>
      <c r="P18" s="5">
        <v>15900</v>
      </c>
      <c r="Q18" s="5"/>
      <c r="R18" s="5"/>
      <c r="S18" s="40" t="s">
        <v>50</v>
      </c>
      <c r="T18" s="23"/>
      <c r="U18" s="7"/>
    </row>
    <row r="19" spans="1:21" s="11" customFormat="1" ht="14.1" customHeight="1" x14ac:dyDescent="0.25">
      <c r="A19" s="9" t="s">
        <v>32</v>
      </c>
      <c r="B19" s="5">
        <v>2000</v>
      </c>
      <c r="C19" s="5">
        <v>2000</v>
      </c>
      <c r="D19" s="29">
        <v>6800</v>
      </c>
      <c r="E19" s="5">
        <v>7460</v>
      </c>
      <c r="F19" s="5">
        <v>8000</v>
      </c>
      <c r="G19" s="5">
        <v>6000</v>
      </c>
      <c r="H19" s="5">
        <v>6000</v>
      </c>
      <c r="I19" s="5">
        <v>6000</v>
      </c>
      <c r="J19" s="5">
        <v>4560</v>
      </c>
      <c r="K19" s="5">
        <v>4560</v>
      </c>
      <c r="L19" s="5">
        <v>4200</v>
      </c>
      <c r="M19" s="5">
        <v>4200</v>
      </c>
      <c r="N19" s="5">
        <v>4200</v>
      </c>
      <c r="O19" s="31">
        <v>4200</v>
      </c>
      <c r="P19" s="31">
        <v>4200</v>
      </c>
      <c r="Q19" s="5"/>
      <c r="R19" s="5"/>
      <c r="S19" s="40" t="s">
        <v>51</v>
      </c>
      <c r="T19" s="23"/>
      <c r="U19" s="7"/>
    </row>
    <row r="20" spans="1:21" s="11" customFormat="1" ht="14.1" customHeight="1" x14ac:dyDescent="0.25">
      <c r="A20" s="9" t="s">
        <v>33</v>
      </c>
      <c r="B20" s="5"/>
      <c r="C20" s="5"/>
      <c r="D20" s="29">
        <v>6300</v>
      </c>
      <c r="E20" s="5">
        <v>3000</v>
      </c>
      <c r="F20" s="5">
        <v>680</v>
      </c>
      <c r="G20" s="5">
        <v>250</v>
      </c>
      <c r="H20" s="5">
        <v>1</v>
      </c>
      <c r="I20" s="5">
        <v>1</v>
      </c>
      <c r="J20" s="5">
        <v>1</v>
      </c>
      <c r="K20" s="5"/>
      <c r="L20" s="5"/>
      <c r="M20" s="5"/>
      <c r="N20" s="5"/>
      <c r="O20" s="31"/>
      <c r="P20" s="5"/>
      <c r="Q20" s="5"/>
      <c r="R20" s="5"/>
      <c r="S20" s="30"/>
      <c r="T20" s="23"/>
      <c r="U20" s="7"/>
    </row>
    <row r="21" spans="1:21" s="11" customFormat="1" ht="14.1" customHeight="1" x14ac:dyDescent="0.2">
      <c r="A21" s="13" t="s">
        <v>34</v>
      </c>
      <c r="B21" s="14">
        <f>SUM(B18:B19)</f>
        <v>11200</v>
      </c>
      <c r="C21" s="14">
        <f>SUM(C18:C19)</f>
        <v>11400</v>
      </c>
      <c r="D21" s="14">
        <f>SUM(D18:D20)</f>
        <v>26100</v>
      </c>
      <c r="E21" s="14">
        <f>SUM(E18:E20)</f>
        <v>25460</v>
      </c>
      <c r="F21" s="14">
        <v>24130</v>
      </c>
      <c r="G21" s="14">
        <v>22163.5</v>
      </c>
      <c r="H21" s="14">
        <v>21915</v>
      </c>
      <c r="I21" s="14">
        <v>21915</v>
      </c>
      <c r="J21" s="14">
        <v>20475</v>
      </c>
      <c r="K21" s="14">
        <v>20460</v>
      </c>
      <c r="L21" s="14">
        <f>SUM(L18:L20)</f>
        <v>20100</v>
      </c>
      <c r="M21" s="14">
        <v>20100</v>
      </c>
      <c r="N21" s="14">
        <f>SUM(N18:N20)</f>
        <v>20100</v>
      </c>
      <c r="O21" s="41">
        <f>SUM(O18:O20)</f>
        <v>20100</v>
      </c>
      <c r="P21" s="14">
        <f>SUM(P18:P20)</f>
        <v>20100</v>
      </c>
      <c r="Q21" s="16">
        <f>SUM(Q18:Q20)</f>
        <v>0</v>
      </c>
      <c r="R21" s="16">
        <f>SUM(R18:R20)</f>
        <v>0</v>
      </c>
      <c r="S21" s="14"/>
      <c r="T21" s="23"/>
      <c r="U21" s="7"/>
    </row>
    <row r="22" spans="1:21" x14ac:dyDescent="0.25">
      <c r="O22" s="43"/>
      <c r="S22" s="39"/>
    </row>
    <row r="23" spans="1:21" ht="14.1" customHeight="1" x14ac:dyDescent="0.25">
      <c r="A23" s="4" t="s">
        <v>35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31"/>
      <c r="P23" s="5"/>
      <c r="Q23" s="5"/>
      <c r="R23" s="5"/>
      <c r="S23" s="5"/>
    </row>
    <row r="24" spans="1:21" s="11" customFormat="1" ht="14.1" customHeight="1" x14ac:dyDescent="0.2">
      <c r="A24" s="9" t="s">
        <v>36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31"/>
      <c r="P24" s="5"/>
      <c r="Q24" s="5"/>
      <c r="R24" s="5"/>
      <c r="S24" s="5"/>
      <c r="T24" s="23"/>
      <c r="U24" s="7"/>
    </row>
    <row r="25" spans="1:21" s="11" customFormat="1" ht="14.1" customHeight="1" x14ac:dyDescent="0.2">
      <c r="A25" s="9" t="s">
        <v>37</v>
      </c>
      <c r="B25" s="5">
        <v>22800</v>
      </c>
      <c r="C25" s="5">
        <v>22800</v>
      </c>
      <c r="D25" s="5">
        <v>22800</v>
      </c>
      <c r="E25" s="5">
        <v>22800</v>
      </c>
      <c r="F25" s="5">
        <v>22800</v>
      </c>
      <c r="G25" s="5">
        <v>22800</v>
      </c>
      <c r="H25" s="5">
        <v>22800</v>
      </c>
      <c r="I25" s="5">
        <v>22800</v>
      </c>
      <c r="J25" s="5">
        <v>22800</v>
      </c>
      <c r="K25" s="5">
        <v>22800</v>
      </c>
      <c r="L25" s="5">
        <v>22800</v>
      </c>
      <c r="M25" s="5">
        <v>24000</v>
      </c>
      <c r="N25" s="5">
        <v>24000</v>
      </c>
      <c r="O25" s="31">
        <v>24480</v>
      </c>
      <c r="P25" s="5">
        <v>24480</v>
      </c>
      <c r="Q25" s="5"/>
      <c r="R25" s="5"/>
      <c r="S25" s="5" t="s">
        <v>50</v>
      </c>
      <c r="T25" s="23"/>
      <c r="U25" s="7"/>
    </row>
    <row r="26" spans="1:21" s="11" customFormat="1" ht="14.1" customHeight="1" x14ac:dyDescent="0.2">
      <c r="A26" s="9" t="s">
        <v>38</v>
      </c>
      <c r="B26" s="5">
        <v>20</v>
      </c>
      <c r="C26" s="5">
        <v>20</v>
      </c>
      <c r="D26" s="5">
        <v>20</v>
      </c>
      <c r="E26" s="5">
        <v>20</v>
      </c>
      <c r="F26" s="5">
        <v>20</v>
      </c>
      <c r="G26" s="5">
        <v>20</v>
      </c>
      <c r="H26" s="5">
        <v>20</v>
      </c>
      <c r="I26" s="5">
        <v>20</v>
      </c>
      <c r="J26" s="5">
        <v>20</v>
      </c>
      <c r="K26" s="5">
        <v>20</v>
      </c>
      <c r="L26" s="5">
        <v>20</v>
      </c>
      <c r="M26" s="5">
        <v>20</v>
      </c>
      <c r="N26" s="5">
        <v>20</v>
      </c>
      <c r="O26" s="31">
        <v>20</v>
      </c>
      <c r="P26" s="5">
        <v>20</v>
      </c>
      <c r="Q26" s="5"/>
      <c r="R26" s="5"/>
      <c r="S26" s="5" t="s">
        <v>51</v>
      </c>
      <c r="T26" s="23"/>
      <c r="U26" s="7"/>
    </row>
    <row r="27" spans="1:21" s="11" customFormat="1" ht="14.1" customHeight="1" x14ac:dyDescent="0.2">
      <c r="A27" s="17" t="s">
        <v>39</v>
      </c>
      <c r="B27" s="18"/>
      <c r="C27" s="18"/>
      <c r="D27" s="18"/>
      <c r="E27" s="18"/>
      <c r="F27" s="18"/>
      <c r="G27" s="18"/>
      <c r="H27" s="18"/>
      <c r="I27" s="18"/>
      <c r="J27" s="18"/>
      <c r="K27" s="14"/>
      <c r="L27" s="14"/>
      <c r="M27" s="14"/>
      <c r="N27" s="14"/>
      <c r="O27" s="41"/>
      <c r="P27" s="14"/>
      <c r="Q27" s="14"/>
      <c r="R27" s="14"/>
      <c r="S27" s="18"/>
      <c r="T27" s="23"/>
      <c r="U27" s="7"/>
    </row>
    <row r="28" spans="1:21" s="8" customFormat="1" ht="14.1" customHeight="1" x14ac:dyDescent="0.2">
      <c r="A28" s="13" t="s">
        <v>40</v>
      </c>
      <c r="B28" s="14">
        <f>SUM(B25:B27)</f>
        <v>22820</v>
      </c>
      <c r="C28" s="14">
        <f>SUM(C25:C27)</f>
        <v>22820</v>
      </c>
      <c r="D28" s="14">
        <f>SUM(D25:D27)</f>
        <v>22820</v>
      </c>
      <c r="E28" s="14">
        <f>SUM(E25:E27)</f>
        <v>22820</v>
      </c>
      <c r="F28" s="14">
        <v>22820</v>
      </c>
      <c r="G28" s="14">
        <v>22820</v>
      </c>
      <c r="H28" s="14">
        <v>22820</v>
      </c>
      <c r="I28" s="14">
        <v>22820</v>
      </c>
      <c r="J28" s="14">
        <v>22820</v>
      </c>
      <c r="K28" s="14">
        <v>22820</v>
      </c>
      <c r="L28" s="14">
        <f>SUM(L25:L27)</f>
        <v>22820</v>
      </c>
      <c r="M28" s="14">
        <v>24020</v>
      </c>
      <c r="N28" s="14">
        <f>SUM(N25:N27)</f>
        <v>24020</v>
      </c>
      <c r="O28" s="41">
        <f>SUM(O25:O27)</f>
        <v>24500</v>
      </c>
      <c r="P28" s="14">
        <f>SUM(P25:P27)</f>
        <v>24500</v>
      </c>
      <c r="Q28" s="16">
        <f>SUM(Q25:Q27)</f>
        <v>0</v>
      </c>
      <c r="R28" s="16">
        <f>SUM(R25:R27)</f>
        <v>0</v>
      </c>
      <c r="S28" s="14"/>
      <c r="T28" s="23"/>
      <c r="U28" s="7"/>
    </row>
    <row r="29" spans="1:21" x14ac:dyDescent="0.25">
      <c r="O29" s="43"/>
      <c r="S29" s="39"/>
    </row>
    <row r="30" spans="1:21" ht="14.1" customHeight="1" x14ac:dyDescent="0.25">
      <c r="A30" s="4" t="s">
        <v>41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31"/>
      <c r="P30" s="5"/>
      <c r="Q30" s="5"/>
      <c r="R30" s="5"/>
      <c r="S30" s="5"/>
    </row>
    <row r="31" spans="1:21" s="11" customFormat="1" ht="14.1" customHeight="1" x14ac:dyDescent="0.2">
      <c r="A31" s="9" t="s">
        <v>42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31"/>
      <c r="P31" s="5"/>
      <c r="Q31" s="5"/>
      <c r="R31" s="5"/>
      <c r="S31" s="5"/>
      <c r="T31" s="23"/>
      <c r="U31" s="7"/>
    </row>
    <row r="32" spans="1:21" s="11" customFormat="1" ht="14.1" customHeight="1" x14ac:dyDescent="0.2">
      <c r="A32" s="9" t="s">
        <v>43</v>
      </c>
      <c r="B32" s="5">
        <v>4688</v>
      </c>
      <c r="C32" s="5">
        <v>5419</v>
      </c>
      <c r="D32" s="5">
        <v>5852</v>
      </c>
      <c r="E32" s="5">
        <v>6152</v>
      </c>
      <c r="F32" s="5">
        <v>6152</v>
      </c>
      <c r="G32" s="5">
        <v>6452</v>
      </c>
      <c r="H32" s="5">
        <v>5200</v>
      </c>
      <c r="I32" s="5">
        <v>5400</v>
      </c>
      <c r="J32" s="5">
        <v>5800</v>
      </c>
      <c r="K32" s="5">
        <v>7300</v>
      </c>
      <c r="L32" s="5">
        <v>8800</v>
      </c>
      <c r="M32" s="5">
        <v>7850</v>
      </c>
      <c r="N32" s="5">
        <v>7550</v>
      </c>
      <c r="O32" s="31">
        <v>8500</v>
      </c>
      <c r="P32" s="5">
        <v>8500</v>
      </c>
      <c r="Q32" s="5"/>
      <c r="R32" s="5"/>
      <c r="S32" s="6" t="s">
        <v>51</v>
      </c>
      <c r="T32" s="23"/>
      <c r="U32" s="7"/>
    </row>
    <row r="33" spans="1:21" s="11" customFormat="1" ht="14.1" customHeight="1" x14ac:dyDescent="0.2">
      <c r="A33" s="13" t="s">
        <v>44</v>
      </c>
      <c r="B33" s="14">
        <f>SUM(B32)</f>
        <v>4688</v>
      </c>
      <c r="C33" s="14">
        <f>SUM(C32)</f>
        <v>5419</v>
      </c>
      <c r="D33" s="14">
        <f>SUM(D32)</f>
        <v>5852</v>
      </c>
      <c r="E33" s="14">
        <f>E32</f>
        <v>6152</v>
      </c>
      <c r="F33" s="14">
        <v>6152</v>
      </c>
      <c r="G33" s="14">
        <v>6452</v>
      </c>
      <c r="H33" s="14">
        <v>5200</v>
      </c>
      <c r="I33" s="14">
        <v>5400</v>
      </c>
      <c r="J33" s="14">
        <v>5800</v>
      </c>
      <c r="K33" s="14">
        <v>7300</v>
      </c>
      <c r="L33" s="14">
        <f>SUM(L32)</f>
        <v>8800</v>
      </c>
      <c r="M33" s="14">
        <v>7850</v>
      </c>
      <c r="N33" s="14">
        <f>SUM(N32)</f>
        <v>7550</v>
      </c>
      <c r="O33" s="41">
        <f>SUM(O32)</f>
        <v>8500</v>
      </c>
      <c r="P33" s="14">
        <f>SUM(P32)</f>
        <v>8500</v>
      </c>
      <c r="Q33" s="16">
        <f>SUM(Q32)</f>
        <v>0</v>
      </c>
      <c r="R33" s="16">
        <f>SUM(R32)</f>
        <v>0</v>
      </c>
      <c r="S33" s="32"/>
      <c r="T33" s="23"/>
      <c r="U33" s="7"/>
    </row>
    <row r="34" spans="1:21" s="11" customFormat="1" ht="14.1" customHeight="1" x14ac:dyDescent="0.2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41"/>
      <c r="P34" s="14"/>
      <c r="Q34" s="41"/>
      <c r="R34" s="41"/>
      <c r="S34" s="32"/>
      <c r="T34" s="23"/>
      <c r="U34" s="7"/>
    </row>
    <row r="35" spans="1:21" s="21" customFormat="1" ht="14.1" customHeight="1" x14ac:dyDescent="0.2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9"/>
      <c r="L35" s="19"/>
      <c r="M35" s="19"/>
      <c r="N35" s="18"/>
      <c r="O35" s="42"/>
      <c r="P35" s="18"/>
      <c r="Q35" s="19"/>
      <c r="R35" s="19"/>
      <c r="S35" s="18"/>
      <c r="T35" s="27"/>
      <c r="U35" s="20"/>
    </row>
    <row r="36" spans="1:21" s="8" customFormat="1" ht="14.1" customHeight="1" x14ac:dyDescent="0.2">
      <c r="A36" s="4" t="s">
        <v>45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31"/>
      <c r="P36" s="5"/>
      <c r="Q36" s="5"/>
      <c r="R36" s="5"/>
      <c r="S36" s="5"/>
      <c r="T36" s="23"/>
      <c r="U36" s="7"/>
    </row>
    <row r="37" spans="1:21" s="11" customFormat="1" ht="14.1" customHeight="1" x14ac:dyDescent="0.2">
      <c r="A37" s="9" t="s">
        <v>46</v>
      </c>
      <c r="B37" s="5">
        <v>100</v>
      </c>
      <c r="C37" s="5">
        <v>100</v>
      </c>
      <c r="D37" s="5">
        <v>400</v>
      </c>
      <c r="E37" s="5">
        <v>400</v>
      </c>
      <c r="F37" s="5">
        <v>400</v>
      </c>
      <c r="G37" s="5">
        <v>134</v>
      </c>
      <c r="H37" s="5">
        <v>134</v>
      </c>
      <c r="I37" s="5">
        <v>134</v>
      </c>
      <c r="J37" s="5">
        <v>134</v>
      </c>
      <c r="K37" s="5">
        <v>134</v>
      </c>
      <c r="L37" s="5">
        <v>134</v>
      </c>
      <c r="M37" s="5">
        <v>134</v>
      </c>
      <c r="N37" s="5">
        <v>134</v>
      </c>
      <c r="O37" s="31">
        <v>134</v>
      </c>
      <c r="P37" s="5">
        <v>134</v>
      </c>
      <c r="Q37" s="5"/>
      <c r="R37" s="5"/>
      <c r="S37" s="5" t="s">
        <v>51</v>
      </c>
      <c r="T37" s="23"/>
      <c r="U37" s="7"/>
    </row>
    <row r="38" spans="1:21" s="11" customFormat="1" ht="14.1" customHeight="1" x14ac:dyDescent="0.2">
      <c r="A38" s="13" t="s">
        <v>47</v>
      </c>
      <c r="B38" s="14">
        <f>SUM(B37)</f>
        <v>100</v>
      </c>
      <c r="C38" s="14">
        <f>SUM(C37)</f>
        <v>100</v>
      </c>
      <c r="D38" s="14">
        <f>SUM(D37)</f>
        <v>400</v>
      </c>
      <c r="E38" s="14">
        <f>SUM(E37)</f>
        <v>400</v>
      </c>
      <c r="F38" s="14">
        <v>400</v>
      </c>
      <c r="G38" s="14">
        <v>134</v>
      </c>
      <c r="H38" s="14">
        <v>134</v>
      </c>
      <c r="I38" s="14">
        <v>134</v>
      </c>
      <c r="J38" s="14">
        <v>134</v>
      </c>
      <c r="K38" s="14">
        <v>134</v>
      </c>
      <c r="L38" s="14">
        <f>SUM(L37)</f>
        <v>134</v>
      </c>
      <c r="M38" s="14">
        <v>134</v>
      </c>
      <c r="N38" s="14">
        <f>SUM(N37)</f>
        <v>134</v>
      </c>
      <c r="O38" s="41">
        <f>SUM(O37)</f>
        <v>134</v>
      </c>
      <c r="P38" s="14">
        <f>SUM(P37)</f>
        <v>134</v>
      </c>
      <c r="Q38" s="16">
        <f>SUM(Q37)</f>
        <v>0</v>
      </c>
      <c r="R38" s="16">
        <f>SUM(R37)</f>
        <v>0</v>
      </c>
      <c r="S38" s="14"/>
      <c r="T38" s="23"/>
      <c r="U38" s="7"/>
    </row>
    <row r="39" spans="1:21" s="21" customFormat="1" ht="14.1" customHeight="1" x14ac:dyDescent="0.2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9"/>
      <c r="L39" s="19"/>
      <c r="M39" s="19"/>
      <c r="N39" s="18"/>
      <c r="O39" s="42"/>
      <c r="P39" s="18"/>
      <c r="Q39" s="19"/>
      <c r="R39" s="19"/>
      <c r="S39" s="18"/>
      <c r="T39" s="27"/>
      <c r="U39" s="20"/>
    </row>
    <row r="40" spans="1:21" ht="14.1" customHeight="1" x14ac:dyDescent="0.25">
      <c r="A40" s="28" t="s">
        <v>48</v>
      </c>
      <c r="B40" s="33"/>
      <c r="C40" s="33"/>
      <c r="D40" s="33"/>
      <c r="E40" s="5"/>
      <c r="F40" s="5">
        <v>1500</v>
      </c>
      <c r="G40" s="5">
        <v>1500</v>
      </c>
      <c r="H40" s="5">
        <v>1500</v>
      </c>
      <c r="I40" s="5">
        <v>1500</v>
      </c>
      <c r="J40" s="5">
        <v>1500</v>
      </c>
      <c r="K40" s="5">
        <v>1500</v>
      </c>
      <c r="L40" s="5">
        <v>1500</v>
      </c>
      <c r="M40" s="5">
        <v>1500</v>
      </c>
      <c r="N40" s="5">
        <v>1500</v>
      </c>
      <c r="O40" s="31">
        <v>1500</v>
      </c>
      <c r="P40" s="5">
        <v>1500</v>
      </c>
      <c r="Q40" s="5"/>
      <c r="R40" s="5"/>
      <c r="S40" s="37" t="s">
        <v>51</v>
      </c>
    </row>
    <row r="41" spans="1:21" ht="14.1" customHeight="1" x14ac:dyDescent="0.25">
      <c r="A41" s="13" t="s">
        <v>49</v>
      </c>
      <c r="B41" s="33"/>
      <c r="C41" s="33"/>
      <c r="D41" s="33"/>
      <c r="E41" s="5"/>
      <c r="F41" s="5">
        <v>1500</v>
      </c>
      <c r="G41" s="5">
        <v>1500</v>
      </c>
      <c r="H41" s="5">
        <v>1500</v>
      </c>
      <c r="I41" s="5">
        <v>1500</v>
      </c>
      <c r="J41" s="35">
        <v>1500</v>
      </c>
      <c r="K41" s="35">
        <v>1500</v>
      </c>
      <c r="L41" s="35">
        <f>SUM(L40)</f>
        <v>1500</v>
      </c>
      <c r="M41" s="35">
        <v>1500</v>
      </c>
      <c r="N41" s="35">
        <f>N40</f>
        <v>1500</v>
      </c>
      <c r="O41" s="45">
        <f>O40</f>
        <v>1500</v>
      </c>
      <c r="P41" s="35">
        <f>P40</f>
        <v>1500</v>
      </c>
      <c r="Q41" s="36">
        <f>Q40</f>
        <v>0</v>
      </c>
      <c r="R41" s="36">
        <f>R40</f>
        <v>0</v>
      </c>
      <c r="S41" s="34"/>
    </row>
  </sheetData>
  <pageMargins left="0.7" right="0.7" top="0.75" bottom="0.75" header="0.3" footer="0.3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Town Administrator</dc:creator>
  <cp:lastModifiedBy>Town Administrator</cp:lastModifiedBy>
  <cp:lastPrinted>2019-10-01T15:49:48Z</cp:lastPrinted>
  <dcterms:created xsi:type="dcterms:W3CDTF">2019-10-01T15:38:52Z</dcterms:created>
  <dcterms:modified xsi:type="dcterms:W3CDTF">2019-10-01T15:50:36Z</dcterms:modified>
</cp:coreProperties>
</file>